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Misho\Desktop\FINANCIJSKI IZVJEŠTAJ 2024\fin izv. 1.1.2024-31.12.2024\"/>
    </mc:Choice>
  </mc:AlternateContent>
  <xr:revisionPtr revIDLastSave="0" documentId="13_ncr:1_{2A3B436F-E307-4708-AB21-B5FECEFD6EA1}"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F302" i="9"/>
  <c r="E302" i="9"/>
  <c r="B302" i="9" s="1"/>
  <c r="H301" i="9"/>
  <c r="G301" i="9"/>
  <c r="E301" i="9" s="1"/>
  <c r="B301" i="9" s="1"/>
  <c r="F301" i="9"/>
  <c r="H300" i="9"/>
  <c r="G300" i="9"/>
  <c r="E300" i="9" s="1"/>
  <c r="B300" i="9" s="1"/>
  <c r="F300" i="9"/>
  <c r="H299" i="9"/>
  <c r="G299" i="9"/>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E289" i="9" s="1"/>
  <c r="B289" i="9" s="1"/>
  <c r="F289" i="9"/>
  <c r="H288" i="9"/>
  <c r="G288" i="9"/>
  <c r="E288" i="9" s="1"/>
  <c r="B288" i="9" s="1"/>
  <c r="F288" i="9"/>
  <c r="H287" i="9"/>
  <c r="G287" i="9"/>
  <c r="F287" i="9"/>
  <c r="H286" i="9"/>
  <c r="E286" i="9" s="1"/>
  <c r="B286" i="9" s="1"/>
  <c r="G286" i="9"/>
  <c r="F286" i="9"/>
  <c r="F285" i="9"/>
  <c r="H284" i="9"/>
  <c r="G284" i="9"/>
  <c r="E284" i="9" s="1"/>
  <c r="B284" i="9" s="1"/>
  <c r="F284" i="9"/>
  <c r="H283" i="9"/>
  <c r="G283" i="9"/>
  <c r="F283" i="9"/>
  <c r="H282" i="9"/>
  <c r="G282" i="9"/>
  <c r="F282" i="9"/>
  <c r="E282" i="9"/>
  <c r="B282" i="9" s="1"/>
  <c r="F281" i="9"/>
  <c r="F280" i="9"/>
  <c r="F279" i="9"/>
  <c r="F278" i="9"/>
  <c r="F276" i="9"/>
  <c r="L275" i="9"/>
  <c r="F275" i="9" s="1"/>
  <c r="H275" i="9"/>
  <c r="F274" i="9"/>
  <c r="I273" i="9"/>
  <c r="H273" i="9"/>
  <c r="F273" i="9"/>
  <c r="E272" i="9"/>
  <c r="M271" i="9"/>
  <c r="L271" i="9"/>
  <c r="F271" i="9"/>
  <c r="E271" i="9"/>
  <c r="M270" i="9"/>
  <c r="L270" i="9"/>
  <c r="F270" i="9" s="1"/>
  <c r="E270" i="9"/>
  <c r="M269" i="9"/>
  <c r="L269" i="9"/>
  <c r="E269" i="9"/>
  <c r="M268" i="9"/>
  <c r="L268" i="9"/>
  <c r="F268" i="9" s="1"/>
  <c r="E268" i="9"/>
  <c r="B268" i="9" s="1"/>
  <c r="M267" i="9"/>
  <c r="L267" i="9"/>
  <c r="F267" i="9"/>
  <c r="E267" i="9"/>
  <c r="B267" i="9" s="1"/>
  <c r="M266" i="9"/>
  <c r="L266" i="9"/>
  <c r="F266" i="9" s="1"/>
  <c r="E266" i="9"/>
  <c r="M265" i="9"/>
  <c r="L265" i="9"/>
  <c r="E265" i="9"/>
  <c r="M264" i="9"/>
  <c r="L264" i="9"/>
  <c r="F264" i="9" s="1"/>
  <c r="E264" i="9"/>
  <c r="M263" i="9"/>
  <c r="L263" i="9"/>
  <c r="F263" i="9"/>
  <c r="E263" i="9"/>
  <c r="M262" i="9"/>
  <c r="L262" i="9"/>
  <c r="F262" i="9" s="1"/>
  <c r="E262" i="9"/>
  <c r="M261" i="9"/>
  <c r="L261" i="9"/>
  <c r="E261" i="9"/>
  <c r="M260" i="9"/>
  <c r="L260" i="9"/>
  <c r="F260" i="9" s="1"/>
  <c r="E260" i="9"/>
  <c r="B260" i="9" s="1"/>
  <c r="M259" i="9"/>
  <c r="L259" i="9"/>
  <c r="F259" i="9"/>
  <c r="E259" i="9"/>
  <c r="B259" i="9" s="1"/>
  <c r="M258" i="9"/>
  <c r="L258" i="9"/>
  <c r="F258" i="9" s="1"/>
  <c r="E258" i="9"/>
  <c r="M257" i="9"/>
  <c r="L257" i="9"/>
  <c r="E257" i="9"/>
  <c r="M256" i="9"/>
  <c r="L256" i="9"/>
  <c r="F256" i="9" s="1"/>
  <c r="E256" i="9"/>
  <c r="M255" i="9"/>
  <c r="L255" i="9"/>
  <c r="F255" i="9"/>
  <c r="E255" i="9"/>
  <c r="M254" i="9"/>
  <c r="L254" i="9"/>
  <c r="F254" i="9" s="1"/>
  <c r="E254" i="9"/>
  <c r="M253" i="9"/>
  <c r="L253" i="9"/>
  <c r="E253" i="9"/>
  <c r="M252" i="9"/>
  <c r="L252" i="9"/>
  <c r="F252" i="9" s="1"/>
  <c r="E252" i="9"/>
  <c r="B252" i="9" s="1"/>
  <c r="M251" i="9"/>
  <c r="L251" i="9"/>
  <c r="F251" i="9"/>
  <c r="E251" i="9"/>
  <c r="B251" i="9" s="1"/>
  <c r="M250" i="9"/>
  <c r="L250" i="9"/>
  <c r="F250" i="9" s="1"/>
  <c r="E250" i="9"/>
  <c r="M249" i="9"/>
  <c r="L249" i="9"/>
  <c r="E249" i="9"/>
  <c r="M248" i="9"/>
  <c r="L248" i="9"/>
  <c r="F248" i="9" s="1"/>
  <c r="E248" i="9"/>
  <c r="B248" i="9" s="1"/>
  <c r="M247" i="9"/>
  <c r="L247" i="9"/>
  <c r="F247" i="9"/>
  <c r="E247" i="9"/>
  <c r="B247" i="9" s="1"/>
  <c r="M246" i="9"/>
  <c r="L246" i="9"/>
  <c r="F246" i="9" s="1"/>
  <c r="E246" i="9"/>
  <c r="M245" i="9"/>
  <c r="L245" i="9"/>
  <c r="E245" i="9"/>
  <c r="M244" i="9"/>
  <c r="L244" i="9"/>
  <c r="F244" i="9" s="1"/>
  <c r="E244" i="9"/>
  <c r="B244" i="9" s="1"/>
  <c r="M243" i="9"/>
  <c r="L243" i="9"/>
  <c r="F243" i="9"/>
  <c r="E243" i="9"/>
  <c r="B243" i="9" s="1"/>
  <c r="M242" i="9"/>
  <c r="L242" i="9"/>
  <c r="F242" i="9" s="1"/>
  <c r="E242" i="9"/>
  <c r="M241" i="9"/>
  <c r="L241" i="9"/>
  <c r="E241" i="9"/>
  <c r="M240" i="9"/>
  <c r="L240" i="9"/>
  <c r="F240" i="9" s="1"/>
  <c r="E240" i="9"/>
  <c r="B240" i="9" s="1"/>
  <c r="M239" i="9"/>
  <c r="L239" i="9"/>
  <c r="F239" i="9"/>
  <c r="E239" i="9"/>
  <c r="B239" i="9" s="1"/>
  <c r="M238" i="9"/>
  <c r="L238" i="9"/>
  <c r="F238" i="9" s="1"/>
  <c r="E238" i="9"/>
  <c r="M237" i="9"/>
  <c r="L237" i="9"/>
  <c r="E237" i="9"/>
  <c r="M236" i="9"/>
  <c r="L236" i="9"/>
  <c r="F236" i="9" s="1"/>
  <c r="E236" i="9"/>
  <c r="B236" i="9" s="1"/>
  <c r="M235" i="9"/>
  <c r="L235" i="9"/>
  <c r="F235" i="9"/>
  <c r="E235" i="9"/>
  <c r="B235" i="9" s="1"/>
  <c r="M234" i="9"/>
  <c r="L234" i="9"/>
  <c r="F234" i="9" s="1"/>
  <c r="E234" i="9"/>
  <c r="M233" i="9"/>
  <c r="L233" i="9"/>
  <c r="E233" i="9"/>
  <c r="M232" i="9"/>
  <c r="L232" i="9"/>
  <c r="F232" i="9" s="1"/>
  <c r="E232" i="9"/>
  <c r="B232" i="9" s="1"/>
  <c r="M231" i="9"/>
  <c r="L231" i="9"/>
  <c r="F231" i="9"/>
  <c r="E231" i="9"/>
  <c r="B231" i="9" s="1"/>
  <c r="M230" i="9"/>
  <c r="L230" i="9"/>
  <c r="F230" i="9" s="1"/>
  <c r="E230" i="9"/>
  <c r="M229" i="9"/>
  <c r="L229" i="9"/>
  <c r="E229" i="9"/>
  <c r="M228" i="9"/>
  <c r="L228" i="9"/>
  <c r="F228" i="9" s="1"/>
  <c r="E228" i="9"/>
  <c r="B228" i="9" s="1"/>
  <c r="M227" i="9"/>
  <c r="L227" i="9"/>
  <c r="F227" i="9"/>
  <c r="E227" i="9"/>
  <c r="B227" i="9" s="1"/>
  <c r="M226" i="9"/>
  <c r="L226" i="9"/>
  <c r="F226" i="9" s="1"/>
  <c r="E226" i="9"/>
  <c r="M225" i="9"/>
  <c r="L225" i="9"/>
  <c r="E225" i="9"/>
  <c r="M224" i="9"/>
  <c r="L224" i="9"/>
  <c r="F224" i="9" s="1"/>
  <c r="E224" i="9"/>
  <c r="B224" i="9" s="1"/>
  <c r="M223" i="9"/>
  <c r="L223" i="9"/>
  <c r="F223" i="9"/>
  <c r="E223" i="9"/>
  <c r="B223" i="9" s="1"/>
  <c r="M222" i="9"/>
  <c r="L222" i="9"/>
  <c r="F222" i="9" s="1"/>
  <c r="E222" i="9"/>
  <c r="M221" i="9"/>
  <c r="L221" i="9"/>
  <c r="E221" i="9"/>
  <c r="M220" i="9"/>
  <c r="L220" i="9"/>
  <c r="F220" i="9" s="1"/>
  <c r="E220" i="9"/>
  <c r="B220" i="9" s="1"/>
  <c r="M219" i="9"/>
  <c r="L219" i="9"/>
  <c r="F219" i="9"/>
  <c r="E219" i="9"/>
  <c r="B219" i="9" s="1"/>
  <c r="M218" i="9"/>
  <c r="L218" i="9"/>
  <c r="F218" i="9" s="1"/>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E158" i="9" s="1"/>
  <c r="G158" i="9"/>
  <c r="F158" i="9"/>
  <c r="H157" i="9"/>
  <c r="G157" i="9"/>
  <c r="E157" i="9" s="1"/>
  <c r="B157" i="9" s="1"/>
  <c r="F157" i="9"/>
  <c r="H156" i="9"/>
  <c r="G156" i="9"/>
  <c r="F156" i="9"/>
  <c r="H155" i="9"/>
  <c r="G155" i="9"/>
  <c r="F155" i="9"/>
  <c r="E155" i="9"/>
  <c r="B155" i="9" s="1"/>
  <c r="H154" i="9"/>
  <c r="E154" i="9" s="1"/>
  <c r="B154" i="9" s="1"/>
  <c r="G154" i="9"/>
  <c r="F154" i="9"/>
  <c r="H153" i="9"/>
  <c r="G153" i="9"/>
  <c r="E153" i="9" s="1"/>
  <c r="B153" i="9" s="1"/>
  <c r="F153" i="9"/>
  <c r="H152" i="9"/>
  <c r="G152" i="9"/>
  <c r="F152" i="9"/>
  <c r="H151" i="9"/>
  <c r="G151" i="9"/>
  <c r="F151" i="9"/>
  <c r="E151" i="9"/>
  <c r="B151" i="9" s="1"/>
  <c r="H150" i="9"/>
  <c r="E150" i="9" s="1"/>
  <c r="G150" i="9"/>
  <c r="F150" i="9"/>
  <c r="H149" i="9"/>
  <c r="G149" i="9"/>
  <c r="E149" i="9" s="1"/>
  <c r="B149" i="9" s="1"/>
  <c r="F149" i="9"/>
  <c r="H148" i="9"/>
  <c r="G148" i="9"/>
  <c r="F148" i="9"/>
  <c r="H147" i="9"/>
  <c r="G147" i="9"/>
  <c r="F147" i="9"/>
  <c r="E147" i="9"/>
  <c r="B147" i="9" s="1"/>
  <c r="H146" i="9"/>
  <c r="E146" i="9" s="1"/>
  <c r="B146" i="9" s="1"/>
  <c r="G146" i="9"/>
  <c r="F146" i="9"/>
  <c r="H145" i="9"/>
  <c r="G145" i="9"/>
  <c r="E145" i="9" s="1"/>
  <c r="B145" i="9" s="1"/>
  <c r="F145" i="9"/>
  <c r="H144" i="9"/>
  <c r="G144" i="9"/>
  <c r="F144" i="9"/>
  <c r="F143" i="9"/>
  <c r="H142" i="9"/>
  <c r="G142" i="9"/>
  <c r="F142" i="9"/>
  <c r="E142" i="9"/>
  <c r="B142" i="9" s="1"/>
  <c r="H141" i="9"/>
  <c r="G141" i="9"/>
  <c r="E141" i="9" s="1"/>
  <c r="B141" i="9" s="1"/>
  <c r="F141" i="9"/>
  <c r="H140" i="9"/>
  <c r="G140" i="9"/>
  <c r="F140" i="9"/>
  <c r="H139" i="9"/>
  <c r="G139" i="9"/>
  <c r="F139" i="9"/>
  <c r="E139" i="9"/>
  <c r="B139" i="9" s="1"/>
  <c r="H138" i="9"/>
  <c r="E138" i="9" s="1"/>
  <c r="G138" i="9"/>
  <c r="F138" i="9"/>
  <c r="H137" i="9"/>
  <c r="G137" i="9"/>
  <c r="E137" i="9" s="1"/>
  <c r="B137" i="9" s="1"/>
  <c r="F137" i="9"/>
  <c r="H136" i="9"/>
  <c r="G136" i="9"/>
  <c r="F136" i="9"/>
  <c r="H135" i="9"/>
  <c r="G135" i="9"/>
  <c r="F135" i="9"/>
  <c r="E135" i="9"/>
  <c r="B135" i="9" s="1"/>
  <c r="H134" i="9"/>
  <c r="E134" i="9" s="1"/>
  <c r="G134" i="9"/>
  <c r="F134" i="9"/>
  <c r="H133" i="9"/>
  <c r="G133" i="9"/>
  <c r="E133" i="9" s="1"/>
  <c r="B133" i="9" s="1"/>
  <c r="F133" i="9"/>
  <c r="H132" i="9"/>
  <c r="G132" i="9"/>
  <c r="F132" i="9"/>
  <c r="H131" i="9"/>
  <c r="G131" i="9"/>
  <c r="F131" i="9"/>
  <c r="E131" i="9"/>
  <c r="B131" i="9" s="1"/>
  <c r="H130" i="9"/>
  <c r="G130" i="9"/>
  <c r="F130" i="9"/>
  <c r="E130" i="9"/>
  <c r="H129" i="9"/>
  <c r="G129" i="9"/>
  <c r="E129" i="9" s="1"/>
  <c r="B129" i="9" s="1"/>
  <c r="F129" i="9"/>
  <c r="H128" i="9"/>
  <c r="G128" i="9"/>
  <c r="E128" i="9" s="1"/>
  <c r="F128" i="9"/>
  <c r="B128" i="9"/>
  <c r="H127" i="9"/>
  <c r="G127" i="9"/>
  <c r="F127" i="9"/>
  <c r="E127" i="9"/>
  <c r="B127" i="9" s="1"/>
  <c r="H126" i="9"/>
  <c r="E126" i="9" s="1"/>
  <c r="B126" i="9" s="1"/>
  <c r="G126" i="9"/>
  <c r="F126" i="9"/>
  <c r="H125" i="9"/>
  <c r="G125" i="9"/>
  <c r="E125" i="9" s="1"/>
  <c r="B125" i="9" s="1"/>
  <c r="F125" i="9"/>
  <c r="H124" i="9"/>
  <c r="G124" i="9"/>
  <c r="E124" i="9" s="1"/>
  <c r="B124" i="9" s="1"/>
  <c r="F124" i="9"/>
  <c r="H123" i="9"/>
  <c r="G123" i="9"/>
  <c r="F123" i="9"/>
  <c r="E123" i="9"/>
  <c r="B123" i="9" s="1"/>
  <c r="H122" i="9"/>
  <c r="G122" i="9"/>
  <c r="F122" i="9"/>
  <c r="E122" i="9"/>
  <c r="B122" i="9" s="1"/>
  <c r="H121" i="9"/>
  <c r="G121" i="9"/>
  <c r="E121" i="9" s="1"/>
  <c r="B121" i="9" s="1"/>
  <c r="F121" i="9"/>
  <c r="H120" i="9"/>
  <c r="G120" i="9"/>
  <c r="F120" i="9"/>
  <c r="H119" i="9"/>
  <c r="G119" i="9"/>
  <c r="F119" i="9"/>
  <c r="E119" i="9"/>
  <c r="B119" i="9" s="1"/>
  <c r="H118" i="9"/>
  <c r="E118" i="9" s="1"/>
  <c r="G118" i="9"/>
  <c r="F118" i="9"/>
  <c r="H117" i="9"/>
  <c r="G117" i="9"/>
  <c r="E117" i="9" s="1"/>
  <c r="B117" i="9" s="1"/>
  <c r="F117" i="9"/>
  <c r="H116" i="9"/>
  <c r="G116" i="9"/>
  <c r="F116" i="9"/>
  <c r="H115" i="9"/>
  <c r="G115" i="9"/>
  <c r="F115" i="9"/>
  <c r="E115" i="9"/>
  <c r="B115" i="9" s="1"/>
  <c r="H114" i="9"/>
  <c r="E114" i="9" s="1"/>
  <c r="B114" i="9" s="1"/>
  <c r="G114" i="9"/>
  <c r="F114" i="9"/>
  <c r="H113" i="9"/>
  <c r="G113" i="9"/>
  <c r="E113" i="9" s="1"/>
  <c r="B113" i="9" s="1"/>
  <c r="F113" i="9"/>
  <c r="H112" i="9"/>
  <c r="G112" i="9"/>
  <c r="F112" i="9"/>
  <c r="H111" i="9"/>
  <c r="G111" i="9"/>
  <c r="F111" i="9"/>
  <c r="E111" i="9"/>
  <c r="B111" i="9" s="1"/>
  <c r="H110" i="9"/>
  <c r="E110" i="9" s="1"/>
  <c r="G110" i="9"/>
  <c r="F110" i="9"/>
  <c r="H109" i="9"/>
  <c r="G109" i="9"/>
  <c r="E109" i="9" s="1"/>
  <c r="B109" i="9" s="1"/>
  <c r="F109" i="9"/>
  <c r="H108" i="9"/>
  <c r="G108" i="9"/>
  <c r="F108" i="9"/>
  <c r="H107" i="9"/>
  <c r="G107" i="9"/>
  <c r="F107" i="9"/>
  <c r="E107" i="9"/>
  <c r="B107" i="9" s="1"/>
  <c r="H106" i="9"/>
  <c r="E106" i="9" s="1"/>
  <c r="B106" i="9" s="1"/>
  <c r="G106" i="9"/>
  <c r="F106" i="9"/>
  <c r="H105" i="9"/>
  <c r="G105" i="9"/>
  <c r="E105" i="9" s="1"/>
  <c r="B105" i="9" s="1"/>
  <c r="F105" i="9"/>
  <c r="H104" i="9"/>
  <c r="G104" i="9"/>
  <c r="F104" i="9"/>
  <c r="H103" i="9"/>
  <c r="G103" i="9"/>
  <c r="F103" i="9"/>
  <c r="E103" i="9"/>
  <c r="B103" i="9" s="1"/>
  <c r="H102" i="9"/>
  <c r="G102" i="9"/>
  <c r="F102" i="9"/>
  <c r="E102" i="9"/>
  <c r="H101" i="9"/>
  <c r="G101" i="9"/>
  <c r="E101" i="9" s="1"/>
  <c r="B101" i="9" s="1"/>
  <c r="F101" i="9"/>
  <c r="H100" i="9"/>
  <c r="G100" i="9"/>
  <c r="E100" i="9" s="1"/>
  <c r="F100" i="9"/>
  <c r="B100" i="9"/>
  <c r="H99" i="9"/>
  <c r="G99" i="9"/>
  <c r="F99" i="9"/>
  <c r="E99" i="9"/>
  <c r="B99" i="9" s="1"/>
  <c r="H98" i="9"/>
  <c r="G98" i="9"/>
  <c r="F98" i="9"/>
  <c r="E98" i="9"/>
  <c r="B98" i="9" s="1"/>
  <c r="H97" i="9"/>
  <c r="G97" i="9"/>
  <c r="E97" i="9" s="1"/>
  <c r="B97" i="9" s="1"/>
  <c r="F97" i="9"/>
  <c r="H96" i="9"/>
  <c r="G96" i="9"/>
  <c r="F96" i="9"/>
  <c r="H95" i="9"/>
  <c r="G95" i="9"/>
  <c r="F95" i="9"/>
  <c r="E95" i="9"/>
  <c r="B95" i="9" s="1"/>
  <c r="H94" i="9"/>
  <c r="G94" i="9"/>
  <c r="F94" i="9"/>
  <c r="E94" i="9"/>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F88" i="9"/>
  <c r="H87" i="9"/>
  <c r="G87" i="9"/>
  <c r="F87" i="9"/>
  <c r="E87" i="9"/>
  <c r="B87" i="9" s="1"/>
  <c r="H86" i="9"/>
  <c r="G86" i="9"/>
  <c r="F86" i="9"/>
  <c r="E86" i="9"/>
  <c r="H85" i="9"/>
  <c r="G85" i="9"/>
  <c r="E85" i="9" s="1"/>
  <c r="B85" i="9" s="1"/>
  <c r="F85" i="9"/>
  <c r="H84" i="9"/>
  <c r="G84" i="9"/>
  <c r="E84" i="9" s="1"/>
  <c r="F84" i="9"/>
  <c r="B84" i="9"/>
  <c r="H83" i="9"/>
  <c r="G83" i="9"/>
  <c r="F83" i="9"/>
  <c r="E83" i="9"/>
  <c r="B83" i="9" s="1"/>
  <c r="H82" i="9"/>
  <c r="G82" i="9"/>
  <c r="F82" i="9"/>
  <c r="E82" i="9"/>
  <c r="B82" i="9" s="1"/>
  <c r="H81" i="9"/>
  <c r="G81" i="9"/>
  <c r="E81" i="9" s="1"/>
  <c r="B81" i="9" s="1"/>
  <c r="F81" i="9"/>
  <c r="H80" i="9"/>
  <c r="G80" i="9"/>
  <c r="F80" i="9"/>
  <c r="H79" i="9"/>
  <c r="G79" i="9"/>
  <c r="F79" i="9"/>
  <c r="E79" i="9"/>
  <c r="B79" i="9" s="1"/>
  <c r="H78" i="9"/>
  <c r="G78" i="9"/>
  <c r="F78" i="9"/>
  <c r="E78" i="9"/>
  <c r="B78" i="9"/>
  <c r="H77" i="9"/>
  <c r="G77" i="9"/>
  <c r="F77" i="9"/>
  <c r="E77" i="9"/>
  <c r="B77" i="9" s="1"/>
  <c r="H76" i="9"/>
  <c r="G76" i="9"/>
  <c r="E76" i="9" s="1"/>
  <c r="F76" i="9"/>
  <c r="B76" i="9"/>
  <c r="H75" i="9"/>
  <c r="G75" i="9"/>
  <c r="F75" i="9"/>
  <c r="E75" i="9"/>
  <c r="B75" i="9" s="1"/>
  <c r="H74" i="9"/>
  <c r="E74" i="9" s="1"/>
  <c r="B74" i="9" s="1"/>
  <c r="G74" i="9"/>
  <c r="F74" i="9"/>
  <c r="H73" i="9"/>
  <c r="G73" i="9"/>
  <c r="E73" i="9" s="1"/>
  <c r="B73" i="9" s="1"/>
  <c r="F73" i="9"/>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F67" i="9"/>
  <c r="E67" i="9"/>
  <c r="B67" i="9" s="1"/>
  <c r="H66" i="9"/>
  <c r="E66" i="9" s="1"/>
  <c r="B66" i="9" s="1"/>
  <c r="G66" i="9"/>
  <c r="F66" i="9"/>
  <c r="H65" i="9"/>
  <c r="G65" i="9"/>
  <c r="E65" i="9" s="1"/>
  <c r="B65" i="9" s="1"/>
  <c r="F65" i="9"/>
  <c r="H64" i="9"/>
  <c r="G64" i="9"/>
  <c r="E64" i="9" s="1"/>
  <c r="B64" i="9" s="1"/>
  <c r="F64" i="9"/>
  <c r="H63" i="9"/>
  <c r="G63" i="9"/>
  <c r="F63" i="9"/>
  <c r="E63" i="9"/>
  <c r="B63" i="9" s="1"/>
  <c r="H62" i="9"/>
  <c r="E62" i="9" s="1"/>
  <c r="B62" i="9" s="1"/>
  <c r="G62" i="9"/>
  <c r="F62" i="9"/>
  <c r="H61" i="9"/>
  <c r="G61" i="9"/>
  <c r="E61" i="9" s="1"/>
  <c r="B61" i="9" s="1"/>
  <c r="F61" i="9"/>
  <c r="H60" i="9"/>
  <c r="G60" i="9"/>
  <c r="E60" i="9" s="1"/>
  <c r="B60" i="9" s="1"/>
  <c r="F60" i="9"/>
  <c r="H59" i="9"/>
  <c r="G59" i="9"/>
  <c r="F59" i="9"/>
  <c r="E59" i="9"/>
  <c r="B59" i="9" s="1"/>
  <c r="H58" i="9"/>
  <c r="E58" i="9" s="1"/>
  <c r="B58" i="9" s="1"/>
  <c r="G58" i="9"/>
  <c r="F58" i="9"/>
  <c r="H57" i="9"/>
  <c r="G57" i="9"/>
  <c r="E57" i="9" s="1"/>
  <c r="B57" i="9" s="1"/>
  <c r="F57" i="9"/>
  <c r="H56" i="9"/>
  <c r="G56" i="9"/>
  <c r="E56" i="9" s="1"/>
  <c r="B56" i="9" s="1"/>
  <c r="F56" i="9"/>
  <c r="H55" i="9"/>
  <c r="G55" i="9"/>
  <c r="F55" i="9"/>
  <c r="E55" i="9"/>
  <c r="B55" i="9" s="1"/>
  <c r="H54" i="9"/>
  <c r="E54" i="9" s="1"/>
  <c r="B54" i="9" s="1"/>
  <c r="G54" i="9"/>
  <c r="F54" i="9"/>
  <c r="H53" i="9"/>
  <c r="G53" i="9"/>
  <c r="E53" i="9" s="1"/>
  <c r="B53" i="9" s="1"/>
  <c r="F53" i="9"/>
  <c r="H52" i="9"/>
  <c r="G52" i="9"/>
  <c r="E52" i="9" s="1"/>
  <c r="B52" i="9" s="1"/>
  <c r="F52" i="9"/>
  <c r="H51" i="9"/>
  <c r="G51" i="9"/>
  <c r="F51" i="9"/>
  <c r="E51" i="9"/>
  <c r="B51" i="9" s="1"/>
  <c r="H50" i="9"/>
  <c r="E50" i="9" s="1"/>
  <c r="B50" i="9" s="1"/>
  <c r="G50" i="9"/>
  <c r="F50" i="9"/>
  <c r="H49" i="9"/>
  <c r="G49" i="9"/>
  <c r="E49" i="9" s="1"/>
  <c r="B49" i="9" s="1"/>
  <c r="F49" i="9"/>
  <c r="H48" i="9"/>
  <c r="G48" i="9"/>
  <c r="E48" i="9" s="1"/>
  <c r="B48" i="9" s="1"/>
  <c r="F48" i="9"/>
  <c r="H47" i="9"/>
  <c r="G47" i="9"/>
  <c r="E47" i="9" s="1"/>
  <c r="B47" i="9" s="1"/>
  <c r="F47" i="9"/>
  <c r="H46" i="9"/>
  <c r="G46" i="9"/>
  <c r="E46" i="9" s="1"/>
  <c r="B46" i="9" s="1"/>
  <c r="F46" i="9"/>
  <c r="H45" i="9"/>
  <c r="G45" i="9"/>
  <c r="E45" i="9" s="1"/>
  <c r="B45" i="9" s="1"/>
  <c r="F45" i="9"/>
  <c r="H44" i="9"/>
  <c r="G44" i="9"/>
  <c r="E44" i="9" s="1"/>
  <c r="B44" i="9" s="1"/>
  <c r="F44" i="9"/>
  <c r="H43" i="9"/>
  <c r="G43" i="9"/>
  <c r="F43" i="9"/>
  <c r="E43" i="9"/>
  <c r="B43" i="9" s="1"/>
  <c r="H42" i="9"/>
  <c r="E42" i="9" s="1"/>
  <c r="B42" i="9" s="1"/>
  <c r="G42" i="9"/>
  <c r="F42" i="9"/>
  <c r="H41" i="9"/>
  <c r="G41" i="9"/>
  <c r="E41" i="9" s="1"/>
  <c r="B41" i="9" s="1"/>
  <c r="F41" i="9"/>
  <c r="H40" i="9"/>
  <c r="G40" i="9"/>
  <c r="E40" i="9" s="1"/>
  <c r="B40" i="9" s="1"/>
  <c r="F40" i="9"/>
  <c r="H39" i="9"/>
  <c r="G39" i="9"/>
  <c r="F39" i="9"/>
  <c r="E39" i="9"/>
  <c r="B39" i="9" s="1"/>
  <c r="H38" i="9"/>
  <c r="E38" i="9" s="1"/>
  <c r="B38" i="9" s="1"/>
  <c r="G38" i="9"/>
  <c r="F38" i="9"/>
  <c r="H37" i="9"/>
  <c r="G37" i="9"/>
  <c r="E37" i="9" s="1"/>
  <c r="B37" i="9" s="1"/>
  <c r="F37" i="9"/>
  <c r="H36" i="9"/>
  <c r="G36" i="9"/>
  <c r="E36" i="9" s="1"/>
  <c r="B36" i="9" s="1"/>
  <c r="F36" i="9"/>
  <c r="H35" i="9"/>
  <c r="G35" i="9"/>
  <c r="F35" i="9"/>
  <c r="E35" i="9"/>
  <c r="B35" i="9" s="1"/>
  <c r="H34" i="9"/>
  <c r="E34" i="9" s="1"/>
  <c r="B34" i="9" s="1"/>
  <c r="G34" i="9"/>
  <c r="F34" i="9"/>
  <c r="H33" i="9"/>
  <c r="G33" i="9"/>
  <c r="E33" i="9" s="1"/>
  <c r="B33" i="9" s="1"/>
  <c r="F33" i="9"/>
  <c r="H32" i="9"/>
  <c r="G32" i="9"/>
  <c r="F32" i="9"/>
  <c r="H31" i="9"/>
  <c r="G31" i="9"/>
  <c r="F31" i="9"/>
  <c r="E31" i="9"/>
  <c r="B31" i="9" s="1"/>
  <c r="H30" i="9"/>
  <c r="E30" i="9" s="1"/>
  <c r="B30" i="9" s="1"/>
  <c r="G30" i="9"/>
  <c r="F30" i="9"/>
  <c r="H29" i="9"/>
  <c r="G29" i="9"/>
  <c r="E29" i="9" s="1"/>
  <c r="B29" i="9" s="1"/>
  <c r="F29" i="9"/>
  <c r="H28" i="9"/>
  <c r="G28" i="9"/>
  <c r="E28" i="9" s="1"/>
  <c r="B28" i="9" s="1"/>
  <c r="F28" i="9"/>
  <c r="H27" i="9"/>
  <c r="G27" i="9"/>
  <c r="F27" i="9"/>
  <c r="H26" i="9"/>
  <c r="E26" i="9" s="1"/>
  <c r="B26" i="9" s="1"/>
  <c r="G26" i="9"/>
  <c r="F26" i="9"/>
  <c r="H25" i="9"/>
  <c r="G25" i="9"/>
  <c r="E25" i="9" s="1"/>
  <c r="B25" i="9" s="1"/>
  <c r="F25" i="9"/>
  <c r="H24" i="9"/>
  <c r="G24" i="9"/>
  <c r="E24" i="9" s="1"/>
  <c r="B24" i="9" s="1"/>
  <c r="F24" i="9"/>
  <c r="H23" i="9"/>
  <c r="G23" i="9"/>
  <c r="E23" i="9" s="1"/>
  <c r="B23" i="9" s="1"/>
  <c r="F23" i="9"/>
  <c r="H22" i="9"/>
  <c r="E22" i="9" s="1"/>
  <c r="B22" i="9" s="1"/>
  <c r="G22" i="9"/>
  <c r="F22" i="9"/>
  <c r="F21" i="9"/>
  <c r="F4" i="9"/>
  <c r="O3" i="9"/>
  <c r="G275" i="9" s="1"/>
  <c r="E275" i="9" s="1"/>
  <c r="B275" i="9" s="1"/>
  <c r="I3" i="9"/>
  <c r="H3" i="9"/>
  <c r="G3" i="9"/>
  <c r="D101" i="8"/>
  <c r="D95" i="8"/>
  <c r="D90" i="8"/>
  <c r="C1565" i="1" s="1"/>
  <c r="H1565" i="1" s="1"/>
  <c r="D85" i="8"/>
  <c r="C1560" i="1" s="1"/>
  <c r="H1560" i="1" s="1"/>
  <c r="D80" i="8"/>
  <c r="D75" i="8"/>
  <c r="D70" i="8"/>
  <c r="C1545" i="1" s="1"/>
  <c r="H1545" i="1" s="1"/>
  <c r="D65" i="8"/>
  <c r="C1540" i="1" s="1"/>
  <c r="H1540" i="1" s="1"/>
  <c r="D60" i="8"/>
  <c r="D55" i="8"/>
  <c r="D50" i="8"/>
  <c r="C1525" i="1" s="1"/>
  <c r="H1525" i="1" s="1"/>
  <c r="D44" i="8"/>
  <c r="D36" i="8"/>
  <c r="C1511" i="1" s="1"/>
  <c r="H1511" i="1" s="1"/>
  <c r="D26" i="8"/>
  <c r="D24" i="8" s="1"/>
  <c r="C1499" i="1" s="1"/>
  <c r="H1499" i="1" s="1"/>
  <c r="D18" i="8"/>
  <c r="D8" i="8"/>
  <c r="C1483" i="1" s="1"/>
  <c r="H1483" i="1" s="1"/>
  <c r="D6" i="8"/>
  <c r="E44" i="7"/>
  <c r="D44" i="7"/>
  <c r="E39" i="7"/>
  <c r="E38" i="7" s="1"/>
  <c r="I31" i="3" s="1"/>
  <c r="D39" i="7"/>
  <c r="D38" i="7" s="1"/>
  <c r="H31" i="3" s="1"/>
  <c r="E30" i="7"/>
  <c r="D30" i="7"/>
  <c r="E23" i="7"/>
  <c r="D23" i="7"/>
  <c r="D22" i="7" s="1"/>
  <c r="E22" i="7"/>
  <c r="I30" i="3" s="1"/>
  <c r="E14" i="7"/>
  <c r="D14" i="7"/>
  <c r="E7" i="7"/>
  <c r="E6" i="7" s="1"/>
  <c r="E5" i="7" s="1"/>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E114" i="6" s="1"/>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E245" i="5"/>
  <c r="F244" i="5"/>
  <c r="F243" i="5"/>
  <c r="E242" i="5"/>
  <c r="D242" i="5"/>
  <c r="F242" i="5" s="1"/>
  <c r="F241" i="5"/>
  <c r="F240" i="5"/>
  <c r="E239" i="5"/>
  <c r="E238" i="5" s="1"/>
  <c r="E237" i="5" s="1"/>
  <c r="D239"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G311" i="9" s="1"/>
  <c r="F205" i="5"/>
  <c r="F204" i="5"/>
  <c r="F203" i="5"/>
  <c r="F202" i="5"/>
  <c r="F201" i="5"/>
  <c r="F200" i="5"/>
  <c r="F199" i="5"/>
  <c r="E198" i="5"/>
  <c r="D198" i="5"/>
  <c r="F198" i="5" s="1"/>
  <c r="F197" i="5"/>
  <c r="F196" i="5"/>
  <c r="F195" i="5"/>
  <c r="F194" i="5"/>
  <c r="F193" i="5"/>
  <c r="F192" i="5"/>
  <c r="E191" i="5"/>
  <c r="E190" i="5" s="1"/>
  <c r="H310" i="9" s="1"/>
  <c r="D191" i="5"/>
  <c r="F191" i="5" s="1"/>
  <c r="D190" i="5"/>
  <c r="G310" i="9" s="1"/>
  <c r="F189" i="5"/>
  <c r="F188" i="5"/>
  <c r="F187" i="5"/>
  <c r="F186" i="5"/>
  <c r="F185" i="5"/>
  <c r="F184" i="5"/>
  <c r="F183" i="5"/>
  <c r="F182" i="5"/>
  <c r="F181" i="5"/>
  <c r="E180" i="5"/>
  <c r="D180" i="5"/>
  <c r="F179" i="5"/>
  <c r="F178" i="5"/>
  <c r="E177" i="5"/>
  <c r="H308" i="9" s="1"/>
  <c r="D177" i="5"/>
  <c r="G308" i="9" s="1"/>
  <c r="E308" i="9" s="1"/>
  <c r="B308" i="9" s="1"/>
  <c r="D176"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D990" i="1"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E528" i="4"/>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D421" i="4"/>
  <c r="E418" i="4"/>
  <c r="D418" i="4"/>
  <c r="F418" i="4" s="1"/>
  <c r="E417" i="4"/>
  <c r="D417" i="4"/>
  <c r="E416" i="4"/>
  <c r="D411" i="1" s="1"/>
  <c r="D416" i="4"/>
  <c r="D643" i="4" s="1"/>
  <c r="F643" i="4" s="1"/>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E351" i="4" s="1"/>
  <c r="D356" i="4"/>
  <c r="F356" i="4" s="1"/>
  <c r="F355" i="4"/>
  <c r="F354" i="4"/>
  <c r="F353" i="4"/>
  <c r="E352" i="4"/>
  <c r="D352" i="4"/>
  <c r="F352" i="4" s="1"/>
  <c r="D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E299" i="4" s="1"/>
  <c r="D300" i="4"/>
  <c r="E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E196" i="4" s="1"/>
  <c r="D197" i="4"/>
  <c r="F197" i="4" s="1"/>
  <c r="D196" i="4"/>
  <c r="F195" i="4"/>
  <c r="F194" i="4"/>
  <c r="F193" i="4"/>
  <c r="F192" i="4"/>
  <c r="F191" i="4"/>
  <c r="F190" i="4"/>
  <c r="F189" i="4"/>
  <c r="E188" i="4"/>
  <c r="D188" i="4"/>
  <c r="F187" i="4"/>
  <c r="F186" i="4"/>
  <c r="F185" i="4"/>
  <c r="F184" i="4"/>
  <c r="F183" i="4"/>
  <c r="F182" i="4"/>
  <c r="F181" i="4"/>
  <c r="F180" i="4"/>
  <c r="F179" i="4"/>
  <c r="F178" i="4"/>
  <c r="E177" i="4"/>
  <c r="E163" i="4" s="1"/>
  <c r="E151"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D133" i="4"/>
  <c r="F132" i="4"/>
  <c r="F131" i="4"/>
  <c r="F130" i="4"/>
  <c r="F129" i="4"/>
  <c r="E128" i="4"/>
  <c r="D128" i="4"/>
  <c r="F127" i="4"/>
  <c r="F126" i="4"/>
  <c r="E125" i="4"/>
  <c r="E124" i="4" s="1"/>
  <c r="D125" i="4"/>
  <c r="D124" i="4"/>
  <c r="F124" i="4" s="1"/>
  <c r="F123" i="4"/>
  <c r="F122" i="4"/>
  <c r="F121" i="4"/>
  <c r="E120" i="4"/>
  <c r="D120" i="4"/>
  <c r="F120" i="4" s="1"/>
  <c r="F119" i="4"/>
  <c r="F118" i="4"/>
  <c r="F117" i="4"/>
  <c r="F116" i="4"/>
  <c r="F115" i="4"/>
  <c r="F114" i="4"/>
  <c r="F113" i="4"/>
  <c r="E112" i="4"/>
  <c r="D112" i="4"/>
  <c r="F111" i="4"/>
  <c r="F110" i="4"/>
  <c r="F109" i="4"/>
  <c r="F108"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E82" i="4"/>
  <c r="F81" i="4"/>
  <c r="F80" i="4"/>
  <c r="F79" i="4"/>
  <c r="F78" i="4"/>
  <c r="E77" i="4"/>
  <c r="D73" i="1" s="1"/>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1" i="1"/>
  <c r="H1481" i="1" s="1"/>
  <c r="C1480" i="1"/>
  <c r="D1479" i="1"/>
  <c r="C1479" i="1"/>
  <c r="D1478" i="1"/>
  <c r="C1478" i="1"/>
  <c r="J1478" i="1" s="1"/>
  <c r="D1477" i="1"/>
  <c r="C1477" i="1"/>
  <c r="D1476" i="1"/>
  <c r="C1476" i="1"/>
  <c r="J1476" i="1" s="1"/>
  <c r="D1475" i="1"/>
  <c r="C1475" i="1"/>
  <c r="D1474" i="1"/>
  <c r="C1474" i="1"/>
  <c r="J1474" i="1" s="1"/>
  <c r="D1473" i="1"/>
  <c r="C1473" i="1"/>
  <c r="D1472" i="1"/>
  <c r="C1472" i="1"/>
  <c r="J1472" i="1" s="1"/>
  <c r="D1471" i="1"/>
  <c r="C1471" i="1"/>
  <c r="D1470" i="1"/>
  <c r="C1470" i="1"/>
  <c r="H1470" i="1" s="1"/>
  <c r="D1469" i="1"/>
  <c r="C1469" i="1"/>
  <c r="D1468" i="1"/>
  <c r="C1468" i="1"/>
  <c r="J1468" i="1" s="1"/>
  <c r="D1467" i="1"/>
  <c r="C1467" i="1"/>
  <c r="D1466" i="1"/>
  <c r="C1466" i="1"/>
  <c r="J1466" i="1" s="1"/>
  <c r="D1465" i="1"/>
  <c r="C1465" i="1"/>
  <c r="D1464" i="1"/>
  <c r="C1464" i="1"/>
  <c r="J1464" i="1" s="1"/>
  <c r="D1463" i="1"/>
  <c r="C1463" i="1"/>
  <c r="D1462" i="1"/>
  <c r="C1462" i="1"/>
  <c r="J1462" i="1" s="1"/>
  <c r="D1461" i="1"/>
  <c r="C1461" i="1"/>
  <c r="D1460" i="1"/>
  <c r="C1460" i="1"/>
  <c r="J1460" i="1" s="1"/>
  <c r="D1459" i="1"/>
  <c r="C1459" i="1"/>
  <c r="D1458" i="1"/>
  <c r="C1458" i="1"/>
  <c r="J1458" i="1" s="1"/>
  <c r="D1457" i="1"/>
  <c r="C1457" i="1"/>
  <c r="D1456" i="1"/>
  <c r="C1456" i="1"/>
  <c r="J1456" i="1" s="1"/>
  <c r="D1455" i="1"/>
  <c r="C1455" i="1"/>
  <c r="D1454" i="1"/>
  <c r="C1454" i="1"/>
  <c r="H1454" i="1" s="1"/>
  <c r="D1453" i="1"/>
  <c r="D1452" i="1"/>
  <c r="C1452" i="1"/>
  <c r="J1452" i="1" s="1"/>
  <c r="D1451" i="1"/>
  <c r="C1451" i="1"/>
  <c r="D1450" i="1"/>
  <c r="C1450" i="1"/>
  <c r="J1450" i="1" s="1"/>
  <c r="D1449" i="1"/>
  <c r="C1449" i="1"/>
  <c r="D1448" i="1"/>
  <c r="C1448" i="1"/>
  <c r="J1448" i="1" s="1"/>
  <c r="D1447" i="1"/>
  <c r="C1447" i="1"/>
  <c r="D1446" i="1"/>
  <c r="C1446" i="1"/>
  <c r="J1446" i="1" s="1"/>
  <c r="D1445" i="1"/>
  <c r="C1445" i="1"/>
  <c r="D1444" i="1"/>
  <c r="C1444" i="1"/>
  <c r="J1444" i="1" s="1"/>
  <c r="D1443" i="1"/>
  <c r="C1443" i="1"/>
  <c r="D1442" i="1"/>
  <c r="C1442" i="1"/>
  <c r="J1442" i="1" s="1"/>
  <c r="D1441" i="1"/>
  <c r="C1441" i="1"/>
  <c r="D1440" i="1"/>
  <c r="C1440" i="1"/>
  <c r="J1440" i="1" s="1"/>
  <c r="D1439" i="1"/>
  <c r="C1439" i="1"/>
  <c r="D1438" i="1"/>
  <c r="C1438" i="1"/>
  <c r="H1438" i="1" s="1"/>
  <c r="D1437" i="1"/>
  <c r="C1437"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C1153"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C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7"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3" i="1"/>
  <c r="C413" i="1"/>
  <c r="H413" i="1" s="1"/>
  <c r="D412" i="1"/>
  <c r="C412" i="1"/>
  <c r="C411" i="1"/>
  <c r="D406" i="1"/>
  <c r="C406" i="1"/>
  <c r="D405" i="1"/>
  <c r="C405" i="1"/>
  <c r="D404" i="1"/>
  <c r="C404" i="1"/>
  <c r="D401" i="1"/>
  <c r="C401" i="1"/>
  <c r="H401" i="1" s="1"/>
  <c r="D400" i="1"/>
  <c r="C400" i="1"/>
  <c r="D399" i="1"/>
  <c r="C399" i="1"/>
  <c r="H399" i="1" s="1"/>
  <c r="D398" i="1"/>
  <c r="C398" i="1"/>
  <c r="D397" i="1"/>
  <c r="C397" i="1"/>
  <c r="H397" i="1" s="1"/>
  <c r="D396" i="1"/>
  <c r="C396" i="1"/>
  <c r="D395" i="1"/>
  <c r="C395" i="1"/>
  <c r="H395" i="1" s="1"/>
  <c r="D394" i="1"/>
  <c r="C394" i="1"/>
  <c r="D393" i="1"/>
  <c r="C393" i="1"/>
  <c r="H393" i="1" s="1"/>
  <c r="D392" i="1"/>
  <c r="C392" i="1"/>
  <c r="D391" i="1"/>
  <c r="D390" i="1"/>
  <c r="C390" i="1"/>
  <c r="D389" i="1"/>
  <c r="C389" i="1"/>
  <c r="H389" i="1" s="1"/>
  <c r="D388" i="1"/>
  <c r="C388" i="1"/>
  <c r="D387" i="1"/>
  <c r="C387" i="1"/>
  <c r="H387" i="1" s="1"/>
  <c r="D386" i="1"/>
  <c r="C386" i="1"/>
  <c r="D385" i="1"/>
  <c r="C385" i="1"/>
  <c r="H385" i="1" s="1"/>
  <c r="D384" i="1"/>
  <c r="C384" i="1"/>
  <c r="D383" i="1"/>
  <c r="C383" i="1"/>
  <c r="H383" i="1" s="1"/>
  <c r="D382" i="1"/>
  <c r="C382" i="1"/>
  <c r="D381" i="1"/>
  <c r="C381" i="1"/>
  <c r="H381" i="1" s="1"/>
  <c r="D380" i="1"/>
  <c r="C380" i="1"/>
  <c r="D379" i="1"/>
  <c r="C379" i="1"/>
  <c r="H379" i="1" s="1"/>
  <c r="D378" i="1"/>
  <c r="C378" i="1"/>
  <c r="D377" i="1"/>
  <c r="C377" i="1"/>
  <c r="H377" i="1" s="1"/>
  <c r="D376" i="1"/>
  <c r="C376" i="1"/>
  <c r="D375" i="1"/>
  <c r="C375" i="1"/>
  <c r="H375" i="1" s="1"/>
  <c r="D374" i="1"/>
  <c r="C374" i="1"/>
  <c r="D373" i="1"/>
  <c r="C373" i="1"/>
  <c r="H373" i="1" s="1"/>
  <c r="D372" i="1"/>
  <c r="C372" i="1"/>
  <c r="D371" i="1"/>
  <c r="C371" i="1"/>
  <c r="H371" i="1" s="1"/>
  <c r="D370" i="1"/>
  <c r="C370" i="1"/>
  <c r="D369" i="1"/>
  <c r="C369" i="1"/>
  <c r="H369" i="1" s="1"/>
  <c r="D368" i="1"/>
  <c r="C368" i="1"/>
  <c r="D367" i="1"/>
  <c r="C367" i="1"/>
  <c r="H367" i="1" s="1"/>
  <c r="D366" i="1"/>
  <c r="C366" i="1"/>
  <c r="D365" i="1"/>
  <c r="C365" i="1"/>
  <c r="H365" i="1" s="1"/>
  <c r="D364" i="1"/>
  <c r="C364" i="1"/>
  <c r="D363" i="1"/>
  <c r="C363" i="1"/>
  <c r="H363" i="1" s="1"/>
  <c r="D362" i="1"/>
  <c r="C362" i="1"/>
  <c r="D361" i="1"/>
  <c r="C361" i="1"/>
  <c r="H361" i="1" s="1"/>
  <c r="D360" i="1"/>
  <c r="C360" i="1"/>
  <c r="D359" i="1"/>
  <c r="C359" i="1"/>
  <c r="H359" i="1" s="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H305" i="1" s="1"/>
  <c r="D304" i="1"/>
  <c r="C304" i="1"/>
  <c r="D303" i="1"/>
  <c r="C303" i="1"/>
  <c r="H303" i="1" s="1"/>
  <c r="D302" i="1"/>
  <c r="C302" i="1"/>
  <c r="D301" i="1"/>
  <c r="C301" i="1"/>
  <c r="H301" i="1" s="1"/>
  <c r="D300" i="1"/>
  <c r="C300" i="1"/>
  <c r="D299" i="1"/>
  <c r="C299" i="1"/>
  <c r="H299" i="1" s="1"/>
  <c r="D298" i="1"/>
  <c r="C298" i="1"/>
  <c r="D297" i="1"/>
  <c r="C297" i="1"/>
  <c r="H297" i="1" s="1"/>
  <c r="D296" i="1"/>
  <c r="C296" i="1"/>
  <c r="D295" i="1"/>
  <c r="C295" i="1"/>
  <c r="H295" i="1" s="1"/>
  <c r="D294" i="1"/>
  <c r="D293" i="1"/>
  <c r="D292" i="1"/>
  <c r="C292" i="1"/>
  <c r="D291" i="1"/>
  <c r="C291" i="1"/>
  <c r="H291" i="1" s="1"/>
  <c r="D290" i="1"/>
  <c r="C290" i="1"/>
  <c r="D289" i="1"/>
  <c r="C289" i="1"/>
  <c r="H289" i="1" s="1"/>
  <c r="D288" i="1"/>
  <c r="C288" i="1"/>
  <c r="D284" i="1"/>
  <c r="C284" i="1"/>
  <c r="D283" i="1"/>
  <c r="C283" i="1"/>
  <c r="H283" i="1" s="1"/>
  <c r="D282" i="1"/>
  <c r="C282" i="1"/>
  <c r="D281" i="1"/>
  <c r="C281" i="1"/>
  <c r="H281" i="1" s="1"/>
  <c r="D280" i="1"/>
  <c r="C280" i="1"/>
  <c r="D279" i="1"/>
  <c r="C279" i="1"/>
  <c r="H279" i="1" s="1"/>
  <c r="D278" i="1"/>
  <c r="C278" i="1"/>
  <c r="D277" i="1"/>
  <c r="C277" i="1"/>
  <c r="H277" i="1" s="1"/>
  <c r="D276" i="1"/>
  <c r="C276" i="1"/>
  <c r="D275" i="1"/>
  <c r="C275" i="1"/>
  <c r="H275" i="1" s="1"/>
  <c r="D274" i="1"/>
  <c r="C274" i="1"/>
  <c r="D273" i="1"/>
  <c r="C273" i="1"/>
  <c r="H273" i="1" s="1"/>
  <c r="D272" i="1"/>
  <c r="C272" i="1"/>
  <c r="D271" i="1"/>
  <c r="C271" i="1"/>
  <c r="H271" i="1" s="1"/>
  <c r="D270" i="1"/>
  <c r="C270" i="1"/>
  <c r="D269" i="1"/>
  <c r="C269" i="1"/>
  <c r="H269" i="1" s="1"/>
  <c r="D268" i="1"/>
  <c r="C268" i="1"/>
  <c r="D267" i="1"/>
  <c r="C267" i="1"/>
  <c r="H267" i="1" s="1"/>
  <c r="D266" i="1"/>
  <c r="C266" i="1"/>
  <c r="D265" i="1"/>
  <c r="C265" i="1"/>
  <c r="H265" i="1" s="1"/>
  <c r="D264" i="1"/>
  <c r="C264" i="1"/>
  <c r="D263" i="1"/>
  <c r="C263" i="1"/>
  <c r="H263" i="1" s="1"/>
  <c r="D262" i="1"/>
  <c r="C262" i="1"/>
  <c r="D261" i="1"/>
  <c r="C261" i="1"/>
  <c r="H261" i="1" s="1"/>
  <c r="D260" i="1"/>
  <c r="C260" i="1"/>
  <c r="D259" i="1"/>
  <c r="D258" i="1"/>
  <c r="C258" i="1"/>
  <c r="D257" i="1"/>
  <c r="C257" i="1"/>
  <c r="H257" i="1" s="1"/>
  <c r="D256" i="1"/>
  <c r="C256" i="1"/>
  <c r="D255" i="1"/>
  <c r="C255" i="1"/>
  <c r="H255" i="1" s="1"/>
  <c r="D254" i="1"/>
  <c r="C254" i="1"/>
  <c r="D253" i="1"/>
  <c r="C253" i="1"/>
  <c r="H253" i="1" s="1"/>
  <c r="D252" i="1"/>
  <c r="C252" i="1"/>
  <c r="D251" i="1"/>
  <c r="C251" i="1"/>
  <c r="H251" i="1" s="1"/>
  <c r="D250" i="1"/>
  <c r="C250" i="1"/>
  <c r="D249" i="1"/>
  <c r="C249" i="1"/>
  <c r="H249" i="1" s="1"/>
  <c r="D248" i="1"/>
  <c r="C248"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C236" i="1"/>
  <c r="D235" i="1"/>
  <c r="C235" i="1"/>
  <c r="H235" i="1" s="1"/>
  <c r="D234" i="1"/>
  <c r="C234" i="1"/>
  <c r="D233" i="1"/>
  <c r="C233" i="1"/>
  <c r="H233" i="1" s="1"/>
  <c r="D232" i="1"/>
  <c r="C232" i="1"/>
  <c r="D231" i="1"/>
  <c r="C231" i="1"/>
  <c r="H231" i="1" s="1"/>
  <c r="D230" i="1"/>
  <c r="C230" i="1"/>
  <c r="D229" i="1"/>
  <c r="C229" i="1"/>
  <c r="H229" i="1" s="1"/>
  <c r="D228" i="1"/>
  <c r="C228" i="1"/>
  <c r="D227" i="1"/>
  <c r="C227" i="1"/>
  <c r="H227" i="1" s="1"/>
  <c r="D226" i="1"/>
  <c r="C226" i="1"/>
  <c r="D225" i="1"/>
  <c r="C225" i="1"/>
  <c r="H225" i="1" s="1"/>
  <c r="D224" i="1"/>
  <c r="C224" i="1"/>
  <c r="D223" i="1"/>
  <c r="C223" i="1"/>
  <c r="H223" i="1" s="1"/>
  <c r="D222" i="1"/>
  <c r="C222" i="1"/>
  <c r="D221" i="1"/>
  <c r="C221" i="1"/>
  <c r="H221" i="1" s="1"/>
  <c r="D220" i="1"/>
  <c r="C220" i="1"/>
  <c r="D219" i="1"/>
  <c r="C219" i="1"/>
  <c r="H219" i="1" s="1"/>
  <c r="D218" i="1"/>
  <c r="C218" i="1"/>
  <c r="D217" i="1"/>
  <c r="C217" i="1"/>
  <c r="H217" i="1" s="1"/>
  <c r="D216" i="1"/>
  <c r="C216" i="1"/>
  <c r="D215" i="1"/>
  <c r="C215" i="1"/>
  <c r="H215" i="1" s="1"/>
  <c r="D214" i="1"/>
  <c r="C214" i="1"/>
  <c r="D213" i="1"/>
  <c r="C213" i="1"/>
  <c r="H213" i="1" s="1"/>
  <c r="D212" i="1"/>
  <c r="C212" i="1"/>
  <c r="D211" i="1"/>
  <c r="C211" i="1"/>
  <c r="H211" i="1" s="1"/>
  <c r="D210" i="1"/>
  <c r="C210" i="1"/>
  <c r="D209" i="1"/>
  <c r="C209" i="1"/>
  <c r="H209" i="1" s="1"/>
  <c r="D208" i="1"/>
  <c r="C208" i="1"/>
  <c r="D207" i="1"/>
  <c r="C207" i="1"/>
  <c r="H207" i="1" s="1"/>
  <c r="D206" i="1"/>
  <c r="C206" i="1"/>
  <c r="D205" i="1"/>
  <c r="C205" i="1"/>
  <c r="H205" i="1" s="1"/>
  <c r="D204" i="1"/>
  <c r="C204" i="1"/>
  <c r="D203" i="1"/>
  <c r="C203" i="1"/>
  <c r="H203" i="1" s="1"/>
  <c r="D202" i="1"/>
  <c r="C202" i="1"/>
  <c r="D201" i="1"/>
  <c r="C201" i="1"/>
  <c r="H201" i="1" s="1"/>
  <c r="D200" i="1"/>
  <c r="C200" i="1"/>
  <c r="D199" i="1"/>
  <c r="C199" i="1"/>
  <c r="H199" i="1" s="1"/>
  <c r="D198" i="1"/>
  <c r="C198" i="1"/>
  <c r="D197" i="1"/>
  <c r="C197" i="1"/>
  <c r="H197" i="1" s="1"/>
  <c r="D196" i="1"/>
  <c r="C196" i="1"/>
  <c r="D195" i="1"/>
  <c r="C195" i="1"/>
  <c r="H195" i="1" s="1"/>
  <c r="D194" i="1"/>
  <c r="C194" i="1"/>
  <c r="D193" i="1"/>
  <c r="C193" i="1"/>
  <c r="H193" i="1" s="1"/>
  <c r="D192" i="1"/>
  <c r="C192" i="1"/>
  <c r="D191" i="1"/>
  <c r="C191" i="1"/>
  <c r="H191" i="1" s="1"/>
  <c r="D190" i="1"/>
  <c r="C190" i="1"/>
  <c r="D189" i="1"/>
  <c r="C189" i="1"/>
  <c r="H189" i="1" s="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H179" i="1" s="1"/>
  <c r="D178" i="1"/>
  <c r="C178" i="1"/>
  <c r="D177" i="1"/>
  <c r="C177" i="1"/>
  <c r="H177" i="1" s="1"/>
  <c r="D176" i="1"/>
  <c r="C176" i="1"/>
  <c r="D175" i="1"/>
  <c r="C175" i="1"/>
  <c r="H175" i="1" s="1"/>
  <c r="D174" i="1"/>
  <c r="C174" i="1"/>
  <c r="D173" i="1"/>
  <c r="C173" i="1"/>
  <c r="H173" i="1" s="1"/>
  <c r="D172" i="1"/>
  <c r="C172" i="1"/>
  <c r="D171" i="1"/>
  <c r="C171" i="1"/>
  <c r="H171" i="1" s="1"/>
  <c r="D170" i="1"/>
  <c r="C170" i="1"/>
  <c r="D169" i="1"/>
  <c r="C169" i="1"/>
  <c r="H169" i="1" s="1"/>
  <c r="D168" i="1"/>
  <c r="C168" i="1"/>
  <c r="D167" i="1"/>
  <c r="C167" i="1"/>
  <c r="H167" i="1" s="1"/>
  <c r="D166" i="1"/>
  <c r="C166" i="1"/>
  <c r="D165" i="1"/>
  <c r="C165" i="1"/>
  <c r="H165" i="1" s="1"/>
  <c r="D164" i="1"/>
  <c r="C164" i="1"/>
  <c r="D163" i="1"/>
  <c r="C163" i="1"/>
  <c r="H163" i="1" s="1"/>
  <c r="D162" i="1"/>
  <c r="C162" i="1"/>
  <c r="D161" i="1"/>
  <c r="C161" i="1"/>
  <c r="H161" i="1" s="1"/>
  <c r="D160" i="1"/>
  <c r="C160" i="1"/>
  <c r="D159" i="1"/>
  <c r="D158" i="1"/>
  <c r="C158" i="1"/>
  <c r="D157" i="1"/>
  <c r="C157" i="1"/>
  <c r="H157" i="1" s="1"/>
  <c r="D156" i="1"/>
  <c r="C156" i="1"/>
  <c r="D155" i="1"/>
  <c r="C155" i="1"/>
  <c r="H155" i="1" s="1"/>
  <c r="D154" i="1"/>
  <c r="C154" i="1"/>
  <c r="D153" i="1"/>
  <c r="C153" i="1"/>
  <c r="H153" i="1" s="1"/>
  <c r="D152" i="1"/>
  <c r="C152" i="1"/>
  <c r="D151" i="1"/>
  <c r="C151" i="1"/>
  <c r="H151" i="1" s="1"/>
  <c r="D150" i="1"/>
  <c r="C150" i="1"/>
  <c r="D149" i="1"/>
  <c r="C149" i="1"/>
  <c r="H149" i="1" s="1"/>
  <c r="D148" i="1"/>
  <c r="C148" i="1"/>
  <c r="D147" i="1"/>
  <c r="D146" i="1"/>
  <c r="C146" i="1"/>
  <c r="D145" i="1"/>
  <c r="C145" i="1"/>
  <c r="H145" i="1" s="1"/>
  <c r="D144" i="1"/>
  <c r="C144" i="1"/>
  <c r="D143" i="1"/>
  <c r="C143" i="1"/>
  <c r="H143" i="1" s="1"/>
  <c r="D142" i="1"/>
  <c r="C142" i="1"/>
  <c r="D141" i="1"/>
  <c r="C141" i="1"/>
  <c r="H141" i="1" s="1"/>
  <c r="D140" i="1"/>
  <c r="C140" i="1"/>
  <c r="D139" i="1"/>
  <c r="C139" i="1"/>
  <c r="H139" i="1" s="1"/>
  <c r="D138" i="1"/>
  <c r="C138" i="1"/>
  <c r="D137" i="1"/>
  <c r="C137" i="1"/>
  <c r="H137" i="1" s="1"/>
  <c r="D136" i="1"/>
  <c r="C136" i="1"/>
  <c r="D135" i="1"/>
  <c r="C135" i="1"/>
  <c r="H135" i="1" s="1"/>
  <c r="D134" i="1"/>
  <c r="C134" i="1"/>
  <c r="D133" i="1"/>
  <c r="C133" i="1"/>
  <c r="H133" i="1" s="1"/>
  <c r="D132" i="1"/>
  <c r="C132" i="1"/>
  <c r="D131" i="1"/>
  <c r="C131" i="1"/>
  <c r="D130" i="1"/>
  <c r="C130" i="1"/>
  <c r="D129" i="1"/>
  <c r="C129" i="1"/>
  <c r="D128" i="1"/>
  <c r="C128" i="1"/>
  <c r="D127" i="1"/>
  <c r="C127" i="1"/>
  <c r="H127" i="1" s="1"/>
  <c r="D126" i="1"/>
  <c r="C126" i="1"/>
  <c r="D125" i="1"/>
  <c r="C125" i="1"/>
  <c r="H125" i="1" s="1"/>
  <c r="D124" i="1"/>
  <c r="C124" i="1"/>
  <c r="D123" i="1"/>
  <c r="C123" i="1"/>
  <c r="H123" i="1" s="1"/>
  <c r="D122" i="1"/>
  <c r="C122" i="1"/>
  <c r="D121" i="1"/>
  <c r="C121" i="1"/>
  <c r="H121" i="1" s="1"/>
  <c r="D120" i="1"/>
  <c r="C120" i="1"/>
  <c r="D119" i="1"/>
  <c r="C119" i="1"/>
  <c r="H119" i="1" s="1"/>
  <c r="D118" i="1"/>
  <c r="C118" i="1"/>
  <c r="D117" i="1"/>
  <c r="C117" i="1"/>
  <c r="H117" i="1" s="1"/>
  <c r="D116" i="1"/>
  <c r="C116" i="1"/>
  <c r="D115" i="1"/>
  <c r="C115" i="1"/>
  <c r="H115" i="1" s="1"/>
  <c r="D114" i="1"/>
  <c r="C114" i="1"/>
  <c r="D113" i="1"/>
  <c r="C113" i="1"/>
  <c r="H113" i="1" s="1"/>
  <c r="D112" i="1"/>
  <c r="C112" i="1"/>
  <c r="D111" i="1"/>
  <c r="C111" i="1"/>
  <c r="H111" i="1" s="1"/>
  <c r="D110" i="1"/>
  <c r="C110" i="1"/>
  <c r="D109" i="1"/>
  <c r="C109" i="1"/>
  <c r="H109" i="1" s="1"/>
  <c r="D108" i="1"/>
  <c r="C108" i="1"/>
  <c r="D107" i="1"/>
  <c r="C107" i="1"/>
  <c r="H107" i="1" s="1"/>
  <c r="D106" i="1"/>
  <c r="C106" i="1"/>
  <c r="D105" i="1"/>
  <c r="C105" i="1"/>
  <c r="H105" i="1" s="1"/>
  <c r="D104" i="1"/>
  <c r="C104" i="1"/>
  <c r="D103" i="1"/>
  <c r="C103" i="1"/>
  <c r="H103" i="1" s="1"/>
  <c r="D102"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D77" i="1"/>
  <c r="C77" i="1"/>
  <c r="H77" i="1" s="1"/>
  <c r="D76" i="1"/>
  <c r="C76" i="1"/>
  <c r="D75" i="1"/>
  <c r="C75" i="1"/>
  <c r="H75" i="1" s="1"/>
  <c r="D74" i="1"/>
  <c r="C74" i="1"/>
  <c r="C73" i="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C46" i="1"/>
  <c r="D45" i="1"/>
  <c r="C45" i="1"/>
  <c r="H45" i="1" s="1"/>
  <c r="D44" i="1"/>
  <c r="C44" i="1"/>
  <c r="D43" i="1"/>
  <c r="C43" i="1"/>
  <c r="H43" i="1" s="1"/>
  <c r="D42" i="1"/>
  <c r="C42" i="1"/>
  <c r="D41" i="1"/>
  <c r="C41" i="1"/>
  <c r="H41" i="1" s="1"/>
  <c r="D40" i="1"/>
  <c r="C40" i="1"/>
  <c r="D39" i="1"/>
  <c r="C39" i="1"/>
  <c r="H39" i="1" s="1"/>
  <c r="D38" i="1"/>
  <c r="C38" i="1"/>
  <c r="D37" i="1"/>
  <c r="C37" i="1"/>
  <c r="H37" i="1" s="1"/>
  <c r="D36" i="1"/>
  <c r="C36" i="1"/>
  <c r="D35" i="1"/>
  <c r="C35" i="1"/>
  <c r="H35" i="1" s="1"/>
  <c r="D34" i="1"/>
  <c r="C34" i="1"/>
  <c r="D33" i="1"/>
  <c r="C33" i="1"/>
  <c r="H33" i="1" s="1"/>
  <c r="D32" i="1"/>
  <c r="C32" i="1"/>
  <c r="D31" i="1"/>
  <c r="C31" i="1"/>
  <c r="H31" i="1" s="1"/>
  <c r="D30" i="1"/>
  <c r="C30" i="1"/>
  <c r="D29" i="1"/>
  <c r="C29" i="1"/>
  <c r="H29" i="1" s="1"/>
  <c r="D28" i="1"/>
  <c r="C28" i="1"/>
  <c r="D27" i="1"/>
  <c r="C27" i="1"/>
  <c r="H27" i="1" s="1"/>
  <c r="D26" i="1"/>
  <c r="C26" i="1"/>
  <c r="D25" i="1"/>
  <c r="C25" i="1"/>
  <c r="H25" i="1" s="1"/>
  <c r="D24" i="1"/>
  <c r="C24" i="1"/>
  <c r="D23" i="1"/>
  <c r="C23" i="1"/>
  <c r="H23" i="1" s="1"/>
  <c r="D22" i="1"/>
  <c r="C22" i="1"/>
  <c r="D21" i="1"/>
  <c r="C21" i="1"/>
  <c r="H21" i="1" s="1"/>
  <c r="D20" i="1"/>
  <c r="C20" i="1"/>
  <c r="D19" i="1"/>
  <c r="C19" i="1"/>
  <c r="H19" i="1" s="1"/>
  <c r="D18" i="1"/>
  <c r="C18" i="1"/>
  <c r="D17" i="1"/>
  <c r="C17" i="1"/>
  <c r="H17" i="1" s="1"/>
  <c r="D16" i="1"/>
  <c r="C16" i="1"/>
  <c r="D15" i="1"/>
  <c r="C15" i="1"/>
  <c r="H15" i="1" s="1"/>
  <c r="D14" i="1"/>
  <c r="C14" i="1"/>
  <c r="D13" i="1"/>
  <c r="C13" i="1"/>
  <c r="H13" i="1" s="1"/>
  <c r="D12" i="1"/>
  <c r="C12" i="1"/>
  <c r="D11" i="1"/>
  <c r="C11" i="1"/>
  <c r="H11" i="1" s="1"/>
  <c r="D10" i="1"/>
  <c r="C10" i="1"/>
  <c r="D9" i="1"/>
  <c r="C9" i="1"/>
  <c r="H9" i="1" s="1"/>
  <c r="D8" i="1"/>
  <c r="C8" i="1"/>
  <c r="D7" i="1"/>
  <c r="C7" i="1"/>
  <c r="H7" i="1" s="1"/>
  <c r="D6" i="1"/>
  <c r="C6" i="1"/>
  <c r="D5" i="1"/>
  <c r="C5" i="1"/>
  <c r="H5" i="1" s="1"/>
  <c r="D4" i="1"/>
  <c r="C4" i="1"/>
  <c r="D3" i="1"/>
  <c r="F215" i="9" l="1"/>
  <c r="E287" i="9"/>
  <c r="B287" i="9" s="1"/>
  <c r="E294" i="9"/>
  <c r="B294" i="9" s="1"/>
  <c r="E27" i="9"/>
  <c r="B27" i="9" s="1"/>
  <c r="E298" i="9"/>
  <c r="B298" i="9" s="1"/>
  <c r="F133" i="4"/>
  <c r="H129" i="1"/>
  <c r="H131" i="1"/>
  <c r="H73" i="1"/>
  <c r="E50" i="4"/>
  <c r="D46" i="1" s="1"/>
  <c r="G46" i="1" s="1"/>
  <c r="F77" i="4"/>
  <c r="B215" i="9"/>
  <c r="E293" i="9"/>
  <c r="B293" i="9" s="1"/>
  <c r="E32" i="9"/>
  <c r="B32" i="9" s="1"/>
  <c r="E296" i="9"/>
  <c r="B296" i="9" s="1"/>
  <c r="E350" i="4"/>
  <c r="H405" i="1"/>
  <c r="H411" i="1"/>
  <c r="I27" i="3"/>
  <c r="D1408" i="1"/>
  <c r="H30" i="3"/>
  <c r="C1453" i="1"/>
  <c r="D5" i="7"/>
  <c r="G316" i="9" s="1"/>
  <c r="E316" i="9" s="1"/>
  <c r="E635" i="4"/>
  <c r="D629" i="1" s="1"/>
  <c r="D414" i="1"/>
  <c r="H29" i="3"/>
  <c r="C1436" i="1"/>
  <c r="H4" i="1"/>
  <c r="H6" i="1"/>
  <c r="H8" i="1"/>
  <c r="H10" i="1"/>
  <c r="H12" i="1"/>
  <c r="H14" i="1"/>
  <c r="H16" i="1"/>
  <c r="H18" i="1"/>
  <c r="H20" i="1"/>
  <c r="H22" i="1"/>
  <c r="H24" i="1"/>
  <c r="H26" i="1"/>
  <c r="H28" i="1"/>
  <c r="H30" i="1"/>
  <c r="H32" i="1"/>
  <c r="H34" i="1"/>
  <c r="H36" i="1"/>
  <c r="H38" i="1"/>
  <c r="H40" i="1"/>
  <c r="H42" i="1"/>
  <c r="H44" i="1"/>
  <c r="H48" i="1"/>
  <c r="H50" i="1"/>
  <c r="H52" i="1"/>
  <c r="H54" i="1"/>
  <c r="H56" i="1"/>
  <c r="H58" i="1"/>
  <c r="H60" i="1"/>
  <c r="H62" i="1"/>
  <c r="H64" i="1"/>
  <c r="H66" i="1"/>
  <c r="H68" i="1"/>
  <c r="H70" i="1"/>
  <c r="H72" i="1"/>
  <c r="H74" i="1"/>
  <c r="H76" i="1"/>
  <c r="H80" i="1"/>
  <c r="H82" i="1"/>
  <c r="H84" i="1"/>
  <c r="H86" i="1"/>
  <c r="H88" i="1"/>
  <c r="H90" i="1"/>
  <c r="H92" i="1"/>
  <c r="H94" i="1"/>
  <c r="H96" i="1"/>
  <c r="H98" i="1"/>
  <c r="H100" i="1"/>
  <c r="H104" i="1"/>
  <c r="H106" i="1"/>
  <c r="H108" i="1"/>
  <c r="H307" i="1"/>
  <c r="H309" i="1"/>
  <c r="H311" i="1"/>
  <c r="H313" i="1"/>
  <c r="H315" i="1"/>
  <c r="H317" i="1"/>
  <c r="H319" i="1"/>
  <c r="H321" i="1"/>
  <c r="H323" i="1"/>
  <c r="H325" i="1"/>
  <c r="H327" i="1"/>
  <c r="H329" i="1"/>
  <c r="H331" i="1"/>
  <c r="H333" i="1"/>
  <c r="H335" i="1"/>
  <c r="H337" i="1"/>
  <c r="H339" i="1"/>
  <c r="H341" i="1"/>
  <c r="H343" i="1"/>
  <c r="H347" i="1"/>
  <c r="H349" i="1"/>
  <c r="H351" i="1"/>
  <c r="H353" i="1"/>
  <c r="H355" i="1"/>
  <c r="H357" i="1"/>
  <c r="H415" i="1"/>
  <c r="H417" i="1"/>
  <c r="H419" i="1"/>
  <c r="H421" i="1"/>
  <c r="H423" i="1"/>
  <c r="H425" i="1"/>
  <c r="H427" i="1"/>
  <c r="H429" i="1"/>
  <c r="H431" i="1"/>
  <c r="H433" i="1"/>
  <c r="H435" i="1"/>
  <c r="H437" i="1"/>
  <c r="H439" i="1"/>
  <c r="H441" i="1"/>
  <c r="H443" i="1"/>
  <c r="H445" i="1"/>
  <c r="H447" i="1"/>
  <c r="H449" i="1"/>
  <c r="H451" i="1"/>
  <c r="H455" i="1"/>
  <c r="H457" i="1"/>
  <c r="H459" i="1"/>
  <c r="H461" i="1"/>
  <c r="H463" i="1"/>
  <c r="H465" i="1"/>
  <c r="H990"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H214" i="1"/>
  <c r="H216" i="1"/>
  <c r="H218" i="1"/>
  <c r="H220" i="1"/>
  <c r="H222" i="1"/>
  <c r="H224" i="1"/>
  <c r="H226" i="1"/>
  <c r="H228" i="1"/>
  <c r="H230" i="1"/>
  <c r="H232" i="1"/>
  <c r="H234" i="1"/>
  <c r="H236" i="1"/>
  <c r="H238" i="1"/>
  <c r="H240" i="1"/>
  <c r="H242" i="1"/>
  <c r="H244" i="1"/>
  <c r="H246" i="1"/>
  <c r="H248"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8" i="1"/>
  <c r="H310" i="1"/>
  <c r="H312" i="1"/>
  <c r="H314" i="1"/>
  <c r="H316" i="1"/>
  <c r="H318" i="1"/>
  <c r="H320" i="1"/>
  <c r="H322" i="1"/>
  <c r="H324" i="1"/>
  <c r="H326" i="1"/>
  <c r="H328" i="1"/>
  <c r="H330" i="1"/>
  <c r="H332" i="1"/>
  <c r="H334" i="1"/>
  <c r="H336" i="1"/>
  <c r="H338" i="1"/>
  <c r="H340" i="1"/>
  <c r="H342" i="1"/>
  <c r="H344" i="1"/>
  <c r="H346" i="1"/>
  <c r="H348" i="1"/>
  <c r="H350" i="1"/>
  <c r="H352" i="1"/>
  <c r="H354" i="1"/>
  <c r="H356" i="1"/>
  <c r="H360" i="1"/>
  <c r="H362" i="1"/>
  <c r="H364" i="1"/>
  <c r="H366" i="1"/>
  <c r="H368" i="1"/>
  <c r="H370" i="1"/>
  <c r="H372" i="1"/>
  <c r="H374" i="1"/>
  <c r="H376" i="1"/>
  <c r="H378" i="1"/>
  <c r="H380" i="1"/>
  <c r="H382" i="1"/>
  <c r="H384" i="1"/>
  <c r="H386" i="1"/>
  <c r="H388" i="1"/>
  <c r="H390" i="1"/>
  <c r="H392" i="1"/>
  <c r="H394" i="1"/>
  <c r="H396" i="1"/>
  <c r="H398" i="1"/>
  <c r="H400" i="1"/>
  <c r="H404" i="1"/>
  <c r="H406" i="1"/>
  <c r="H412" i="1"/>
  <c r="H467" i="1"/>
  <c r="H469" i="1"/>
  <c r="H471" i="1"/>
  <c r="H473" i="1"/>
  <c r="H475" i="1"/>
  <c r="H477" i="1"/>
  <c r="H479" i="1"/>
  <c r="H481" i="1"/>
  <c r="H483" i="1"/>
  <c r="H485" i="1"/>
  <c r="H487" i="1"/>
  <c r="H489" i="1"/>
  <c r="H491" i="1"/>
  <c r="H493" i="1"/>
  <c r="H495" i="1"/>
  <c r="I29" i="3"/>
  <c r="D1436" i="1"/>
  <c r="G1436" i="1" s="1"/>
  <c r="E289" i="4"/>
  <c r="D285" i="1" s="1"/>
  <c r="I17" i="3"/>
  <c r="D1214" i="1"/>
  <c r="I23" i="3"/>
  <c r="H497" i="1"/>
  <c r="H499" i="1"/>
  <c r="H501" i="1"/>
  <c r="H503" i="1"/>
  <c r="H505" i="1"/>
  <c r="H507" i="1"/>
  <c r="H511" i="1"/>
  <c r="H513" i="1"/>
  <c r="H515" i="1"/>
  <c r="H517" i="1"/>
  <c r="H519" i="1"/>
  <c r="H521" i="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7" i="1"/>
  <c r="H589" i="1"/>
  <c r="H591" i="1"/>
  <c r="H593" i="1"/>
  <c r="H595" i="1"/>
  <c r="H597" i="1"/>
  <c r="H599" i="1"/>
  <c r="H601" i="1"/>
  <c r="H603" i="1"/>
  <c r="H605" i="1"/>
  <c r="H607" i="1"/>
  <c r="H609" i="1"/>
  <c r="H611" i="1"/>
  <c r="H613" i="1"/>
  <c r="H615" i="1"/>
  <c r="H617" i="1"/>
  <c r="H621" i="1"/>
  <c r="H623" i="1"/>
  <c r="H625" i="1"/>
  <c r="H627" i="1"/>
  <c r="H631" i="1"/>
  <c r="E407" i="4"/>
  <c r="D402" i="1" s="1"/>
  <c r="F397" i="4"/>
  <c r="D396" i="4"/>
  <c r="F516" i="4"/>
  <c r="D515" i="4"/>
  <c r="F581" i="4"/>
  <c r="D580" i="4"/>
  <c r="F626" i="4"/>
  <c r="D625" i="4"/>
  <c r="E68" i="5"/>
  <c r="G290" i="9"/>
  <c r="D87" i="5"/>
  <c r="F135" i="5"/>
  <c r="D134" i="5"/>
  <c r="E311" i="9"/>
  <c r="B311" i="9" s="1"/>
  <c r="F238" i="5"/>
  <c r="D35" i="6"/>
  <c r="D49" i="8"/>
  <c r="F107" i="4"/>
  <c r="D106" i="4"/>
  <c r="F300" i="4"/>
  <c r="D299" i="4"/>
  <c r="F351" i="4"/>
  <c r="D350" i="4"/>
  <c r="F364" i="4"/>
  <c r="D363" i="4"/>
  <c r="F460" i="4"/>
  <c r="D459" i="4"/>
  <c r="D472" i="4"/>
  <c r="E636" i="4"/>
  <c r="D630" i="1" s="1"/>
  <c r="E7" i="5"/>
  <c r="F12" i="5"/>
  <c r="H290" i="9"/>
  <c r="E87" i="5"/>
  <c r="D1065" i="1" s="1"/>
  <c r="H22" i="3"/>
  <c r="F259" i="5"/>
  <c r="D258" i="5"/>
  <c r="F115" i="6"/>
  <c r="D114" i="6"/>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78" i="1"/>
  <c r="H480" i="1"/>
  <c r="H482"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H1437" i="1"/>
  <c r="J1439" i="1"/>
  <c r="J1441" i="1"/>
  <c r="J1443" i="1"/>
  <c r="J1445" i="1"/>
  <c r="J1447" i="1"/>
  <c r="J1449" i="1"/>
  <c r="J1451" i="1"/>
  <c r="H1453" i="1"/>
  <c r="J1455" i="1"/>
  <c r="J1457" i="1"/>
  <c r="J1459" i="1"/>
  <c r="H1461" i="1"/>
  <c r="J1463" i="1"/>
  <c r="J1465" i="1"/>
  <c r="J1467" i="1"/>
  <c r="H1469" i="1"/>
  <c r="J1471" i="1"/>
  <c r="J1473" i="1"/>
  <c r="H1475" i="1"/>
  <c r="J1477" i="1"/>
  <c r="J1479" i="1"/>
  <c r="D7" i="4"/>
  <c r="F83" i="4"/>
  <c r="D82" i="4"/>
  <c r="F177" i="4"/>
  <c r="F188" i="4"/>
  <c r="D311" i="4"/>
  <c r="F530" i="4"/>
  <c r="D529" i="4"/>
  <c r="E176" i="5"/>
  <c r="F176" i="5" s="1"/>
  <c r="E310" i="9"/>
  <c r="B310" i="9" s="1"/>
  <c r="F246" i="5"/>
  <c r="D245" i="5"/>
  <c r="F130" i="6"/>
  <c r="D129" i="6"/>
  <c r="F164" i="4"/>
  <c r="D163" i="4"/>
  <c r="F196" i="4"/>
  <c r="F264" i="4"/>
  <c r="D263" i="4"/>
  <c r="F421" i="4"/>
  <c r="D7" i="5"/>
  <c r="F69" i="5"/>
  <c r="D68" i="5"/>
  <c r="F79" i="5"/>
  <c r="D78" i="5"/>
  <c r="E5" i="6"/>
  <c r="D89" i="6"/>
  <c r="B134" i="9"/>
  <c r="E88" i="9"/>
  <c r="B88" i="9" s="1"/>
  <c r="B94" i="9"/>
  <c r="E104" i="9"/>
  <c r="B104" i="9" s="1"/>
  <c r="E112" i="9"/>
  <c r="B112" i="9" s="1"/>
  <c r="E120" i="9"/>
  <c r="B120" i="9" s="1"/>
  <c r="E132" i="9"/>
  <c r="B132" i="9" s="1"/>
  <c r="E140" i="9"/>
  <c r="B140" i="9" s="1"/>
  <c r="E144" i="9"/>
  <c r="B144" i="9" s="1"/>
  <c r="E152" i="9"/>
  <c r="B152" i="9" s="1"/>
  <c r="E160" i="9"/>
  <c r="B160" i="9" s="1"/>
  <c r="B218" i="9"/>
  <c r="F221" i="9"/>
  <c r="B221" i="9" s="1"/>
  <c r="B226" i="9"/>
  <c r="F229" i="9"/>
  <c r="B229" i="9" s="1"/>
  <c r="B234" i="9"/>
  <c r="F237" i="9"/>
  <c r="B237" i="9" s="1"/>
  <c r="B242" i="9"/>
  <c r="F245" i="9"/>
  <c r="B245" i="9" s="1"/>
  <c r="B250" i="9"/>
  <c r="F253" i="9"/>
  <c r="B253" i="9" s="1"/>
  <c r="B258" i="9"/>
  <c r="F261" i="9"/>
  <c r="B261" i="9" s="1"/>
  <c r="B266" i="9"/>
  <c r="F269" i="9"/>
  <c r="B269" i="9" s="1"/>
  <c r="E273" i="9"/>
  <c r="B273" i="9" s="1"/>
  <c r="E283" i="9"/>
  <c r="B283" i="9" s="1"/>
  <c r="F159" i="4"/>
  <c r="E643" i="4"/>
  <c r="D637" i="1" s="1"/>
  <c r="H637" i="1" s="1"/>
  <c r="F13" i="5"/>
  <c r="F180" i="5"/>
  <c r="B110" i="9"/>
  <c r="B118" i="9"/>
  <c r="B138" i="9"/>
  <c r="B150" i="9"/>
  <c r="B158" i="9"/>
  <c r="B255" i="9"/>
  <c r="B256" i="9"/>
  <c r="B263" i="9"/>
  <c r="B264" i="9"/>
  <c r="B271" i="9"/>
  <c r="E299" i="9"/>
  <c r="B299" i="9" s="1"/>
  <c r="F112" i="4"/>
  <c r="F125" i="4"/>
  <c r="F128" i="4"/>
  <c r="F134" i="4"/>
  <c r="F153" i="4"/>
  <c r="F169" i="4"/>
  <c r="F369" i="4"/>
  <c r="F383" i="4"/>
  <c r="D644" i="4"/>
  <c r="C638" i="1" s="1"/>
  <c r="F652" i="4"/>
  <c r="F35" i="5"/>
  <c r="F239" i="5"/>
  <c r="E80" i="9"/>
  <c r="B80" i="9" s="1"/>
  <c r="B86" i="9"/>
  <c r="E96" i="9"/>
  <c r="B96" i="9" s="1"/>
  <c r="B102" i="9"/>
  <c r="E108" i="9"/>
  <c r="B108" i="9" s="1"/>
  <c r="E116" i="9"/>
  <c r="B116" i="9" s="1"/>
  <c r="B130" i="9"/>
  <c r="E136" i="9"/>
  <c r="B136" i="9" s="1"/>
  <c r="E148" i="9"/>
  <c r="B148" i="9" s="1"/>
  <c r="E156" i="9"/>
  <c r="B156" i="9" s="1"/>
  <c r="B214" i="9"/>
  <c r="F217" i="9"/>
  <c r="B217" i="9" s="1"/>
  <c r="B222" i="9"/>
  <c r="F225" i="9"/>
  <c r="B225" i="9" s="1"/>
  <c r="B230" i="9"/>
  <c r="F233" i="9"/>
  <c r="B233" i="9" s="1"/>
  <c r="B238" i="9"/>
  <c r="F241" i="9"/>
  <c r="B241" i="9" s="1"/>
  <c r="B246" i="9"/>
  <c r="F249" i="9"/>
  <c r="B249" i="9" s="1"/>
  <c r="B254" i="9"/>
  <c r="F257" i="9"/>
  <c r="B257" i="9" s="1"/>
  <c r="B262" i="9"/>
  <c r="F265" i="9"/>
  <c r="B265" i="9" s="1"/>
  <c r="B270" i="9"/>
  <c r="F277" i="9"/>
  <c r="E644" i="4"/>
  <c r="D638" i="1" s="1"/>
  <c r="G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6" i="1"/>
  <c r="G347" i="1"/>
  <c r="G348" i="1"/>
  <c r="G349" i="1"/>
  <c r="G350" i="1"/>
  <c r="G351" i="1"/>
  <c r="G352" i="1"/>
  <c r="G353" i="1"/>
  <c r="G354" i="1"/>
  <c r="G355" i="1"/>
  <c r="G356" i="1"/>
  <c r="G357"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3" i="4"/>
  <c r="H21" i="9"/>
  <c r="G21" i="9"/>
  <c r="F152" i="4"/>
  <c r="F350" i="4"/>
  <c r="F416" i="4"/>
  <c r="F417" i="4"/>
  <c r="F603" i="4"/>
  <c r="F88" i="5"/>
  <c r="F149" i="5"/>
  <c r="F177" i="5"/>
  <c r="F190" i="5"/>
  <c r="F206" i="5"/>
  <c r="F5" i="6"/>
  <c r="D42" i="8"/>
  <c r="H19" i="9" s="1"/>
  <c r="E19" i="9" s="1"/>
  <c r="B19" i="9" s="1"/>
  <c r="G281" i="9"/>
  <c r="E281" i="9" s="1"/>
  <c r="B281"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G164" i="9"/>
  <c r="E164" i="9" s="1"/>
  <c r="B164" i="9" s="1"/>
  <c r="G163" i="9"/>
  <c r="E163" i="9" s="1"/>
  <c r="B163" i="9" s="1"/>
  <c r="G162" i="9"/>
  <c r="E162" i="9" s="1"/>
  <c r="B162" i="9" s="1"/>
  <c r="G161" i="9"/>
  <c r="E161" i="9" s="1"/>
  <c r="B161" i="9" s="1"/>
  <c r="I10" i="9"/>
  <c r="H46" i="1" l="1"/>
  <c r="E6" i="4"/>
  <c r="F50" i="4"/>
  <c r="E408" i="4"/>
  <c r="D403" i="1" s="1"/>
  <c r="D345" i="1"/>
  <c r="E315" i="9"/>
  <c r="I10" i="3" s="1"/>
  <c r="B316" i="9"/>
  <c r="F89" i="6"/>
  <c r="C1383" i="1"/>
  <c r="F68" i="5"/>
  <c r="H21" i="3"/>
  <c r="C1046" i="1"/>
  <c r="F163" i="4"/>
  <c r="C159" i="1"/>
  <c r="F245" i="5"/>
  <c r="C1222" i="1"/>
  <c r="F529" i="4"/>
  <c r="D528" i="4"/>
  <c r="C523" i="1"/>
  <c r="F459" i="4"/>
  <c r="C453" i="1"/>
  <c r="C345" i="1"/>
  <c r="D151" i="4"/>
  <c r="F35" i="6"/>
  <c r="H25" i="3"/>
  <c r="C1329" i="1"/>
  <c r="F134" i="5"/>
  <c r="C1112" i="1"/>
  <c r="I21" i="3"/>
  <c r="D1046" i="1"/>
  <c r="E166" i="9"/>
  <c r="B166" i="9" s="1"/>
  <c r="E21" i="9"/>
  <c r="E141" i="6"/>
  <c r="I24" i="3"/>
  <c r="D1299" i="1"/>
  <c r="F263" i="4"/>
  <c r="C259" i="1"/>
  <c r="F82" i="4"/>
  <c r="C78" i="1"/>
  <c r="F258" i="5"/>
  <c r="C1235" i="1"/>
  <c r="E6" i="5"/>
  <c r="I20" i="3"/>
  <c r="D985" i="1"/>
  <c r="F106" i="4"/>
  <c r="C102" i="1"/>
  <c r="D237" i="5"/>
  <c r="F625" i="4"/>
  <c r="C619" i="1"/>
  <c r="F515" i="4"/>
  <c r="C509" i="1"/>
  <c r="F78" i="5"/>
  <c r="C1056" i="1"/>
  <c r="F7" i="5"/>
  <c r="D6" i="5"/>
  <c r="H20" i="3"/>
  <c r="C985" i="1"/>
  <c r="F129" i="6"/>
  <c r="C1423" i="1"/>
  <c r="F311" i="4"/>
  <c r="C306" i="1"/>
  <c r="F363" i="4"/>
  <c r="C358" i="1"/>
  <c r="F299" i="4"/>
  <c r="D298" i="4"/>
  <c r="C294" i="1"/>
  <c r="F87" i="5"/>
  <c r="C1065" i="1"/>
  <c r="E165" i="9"/>
  <c r="B165" i="9" s="1"/>
  <c r="D141" i="6"/>
  <c r="H638" i="1"/>
  <c r="D420" i="4"/>
  <c r="E175" i="5"/>
  <c r="D1152" i="1" s="1"/>
  <c r="I22" i="3"/>
  <c r="D1153" i="1"/>
  <c r="F7" i="4"/>
  <c r="D6" i="4"/>
  <c r="C3" i="1"/>
  <c r="F114" i="6"/>
  <c r="H27" i="3"/>
  <c r="C1408" i="1"/>
  <c r="F472" i="4"/>
  <c r="C466" i="1"/>
  <c r="D43" i="8"/>
  <c r="C1524" i="1"/>
  <c r="E290" i="9"/>
  <c r="B290" i="9" s="1"/>
  <c r="F580" i="4"/>
  <c r="C574" i="1"/>
  <c r="F396" i="4"/>
  <c r="C391" i="1"/>
  <c r="H1436" i="1"/>
  <c r="F644" i="4"/>
  <c r="K1451" i="9"/>
  <c r="I34" i="3"/>
  <c r="C1517" i="1"/>
  <c r="G313" i="9"/>
  <c r="E313" i="9" s="1"/>
  <c r="H28" i="3"/>
  <c r="C1435" i="1"/>
  <c r="G318" i="9"/>
  <c r="E318" i="9" s="1"/>
  <c r="B21" i="9"/>
  <c r="E640" i="4"/>
  <c r="D408"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I16" i="3" l="1"/>
  <c r="D2" i="1"/>
  <c r="E291" i="4"/>
  <c r="D287" i="1" s="1"/>
  <c r="E412" i="4"/>
  <c r="E290" i="4"/>
  <c r="D286" i="1" s="1"/>
  <c r="H1524" i="1"/>
  <c r="G1524" i="1"/>
  <c r="H1408" i="1"/>
  <c r="G1408" i="1"/>
  <c r="H16" i="3"/>
  <c r="C2" i="1"/>
  <c r="D412" i="4"/>
  <c r="F6" i="4"/>
  <c r="D407" i="4"/>
  <c r="C293" i="1"/>
  <c r="F298" i="4"/>
  <c r="H306" i="1"/>
  <c r="G306" i="1"/>
  <c r="H985" i="1"/>
  <c r="G985" i="1"/>
  <c r="H1056" i="1"/>
  <c r="G1056" i="1"/>
  <c r="H619" i="1"/>
  <c r="G619" i="1"/>
  <c r="H1235" i="1"/>
  <c r="G1235" i="1"/>
  <c r="H259" i="1"/>
  <c r="G259" i="1"/>
  <c r="I28" i="3"/>
  <c r="D1435" i="1"/>
  <c r="G1435" i="1" s="1"/>
  <c r="D408" i="4"/>
  <c r="D636" i="4"/>
  <c r="C522" i="1"/>
  <c r="F528" i="4"/>
  <c r="H159" i="1"/>
  <c r="G159" i="1"/>
  <c r="H574" i="1"/>
  <c r="G574" i="1"/>
  <c r="I35" i="3"/>
  <c r="C1518" i="1"/>
  <c r="D635" i="4"/>
  <c r="C414" i="1"/>
  <c r="F420" i="4"/>
  <c r="H1065" i="1"/>
  <c r="G1065" i="1"/>
  <c r="H1112" i="1"/>
  <c r="G1112" i="1"/>
  <c r="H453" i="1"/>
  <c r="G453" i="1"/>
  <c r="H1383" i="1"/>
  <c r="G1383" i="1"/>
  <c r="H466" i="1"/>
  <c r="G466" i="1"/>
  <c r="H1153" i="1"/>
  <c r="G1153" i="1"/>
  <c r="H358" i="1"/>
  <c r="G358" i="1"/>
  <c r="H1423" i="1"/>
  <c r="G1423" i="1"/>
  <c r="C984" i="1"/>
  <c r="F6" i="5"/>
  <c r="G285" i="9"/>
  <c r="E285" i="9" s="1"/>
  <c r="B285" i="9" s="1"/>
  <c r="H509" i="1"/>
  <c r="G509" i="1"/>
  <c r="F237" i="5"/>
  <c r="H23" i="3"/>
  <c r="C1214" i="1"/>
  <c r="D175" i="5"/>
  <c r="H78" i="1"/>
  <c r="G78" i="1"/>
  <c r="H1299" i="1"/>
  <c r="G1299" i="1"/>
  <c r="D289" i="4"/>
  <c r="H17" i="3"/>
  <c r="C147" i="1"/>
  <c r="F151" i="4"/>
  <c r="H1222" i="1"/>
  <c r="G1222" i="1"/>
  <c r="H1046" i="1"/>
  <c r="G1046" i="1"/>
  <c r="F141" i="6"/>
  <c r="G314" i="9"/>
  <c r="E314" i="9" s="1"/>
  <c r="B314" i="9" s="1"/>
  <c r="H391" i="1"/>
  <c r="G391" i="1"/>
  <c r="H3" i="1"/>
  <c r="G3" i="1"/>
  <c r="H294" i="1"/>
  <c r="G294" i="1"/>
  <c r="H102" i="1"/>
  <c r="G102" i="1"/>
  <c r="H278" i="9"/>
  <c r="D984" i="1"/>
  <c r="H1329" i="1"/>
  <c r="G1329" i="1"/>
  <c r="H345" i="1"/>
  <c r="G345" i="1"/>
  <c r="H523" i="1"/>
  <c r="G523" i="1"/>
  <c r="D634" i="1"/>
  <c r="B318" i="9"/>
  <c r="E317" i="9"/>
  <c r="H9" i="3"/>
  <c r="B313" i="9"/>
  <c r="E312" i="9"/>
  <c r="H1517" i="1"/>
  <c r="G1517" i="1"/>
  <c r="E414" i="4" l="1"/>
  <c r="D409" i="1" s="1"/>
  <c r="E415" i="4"/>
  <c r="D410" i="1" s="1"/>
  <c r="D407" i="1"/>
  <c r="E639" i="4"/>
  <c r="H1435" i="1"/>
  <c r="H147" i="1"/>
  <c r="G147" i="1"/>
  <c r="H1214" i="1"/>
  <c r="G1214" i="1"/>
  <c r="H8" i="3"/>
  <c r="M3" i="9" s="1"/>
  <c r="G984" i="1"/>
  <c r="H984" i="1"/>
  <c r="H1518" i="1"/>
  <c r="G1518" i="1"/>
  <c r="F636" i="4"/>
  <c r="C630" i="1"/>
  <c r="H11" i="3"/>
  <c r="G2" i="1"/>
  <c r="H2" i="1"/>
  <c r="F408" i="4"/>
  <c r="C403" i="1"/>
  <c r="H293" i="1"/>
  <c r="G293" i="1"/>
  <c r="C407" i="1"/>
  <c r="D639" i="4"/>
  <c r="F412" i="4"/>
  <c r="C285" i="1"/>
  <c r="D291" i="4"/>
  <c r="F289" i="4"/>
  <c r="D413" i="4"/>
  <c r="H414" i="1"/>
  <c r="G414" i="1"/>
  <c r="F407" i="4"/>
  <c r="C402" i="1"/>
  <c r="F175" i="5"/>
  <c r="C1152" i="1"/>
  <c r="G278" i="9"/>
  <c r="E278" i="9" s="1"/>
  <c r="F635" i="4"/>
  <c r="C629" i="1"/>
  <c r="H522" i="1"/>
  <c r="G522" i="1"/>
  <c r="D290" i="4"/>
  <c r="N3" i="9"/>
  <c r="I11" i="3"/>
  <c r="K3" i="9"/>
  <c r="I9" i="3"/>
  <c r="E642" i="4" l="1"/>
  <c r="E641" i="4"/>
  <c r="D633" i="1"/>
  <c r="H629" i="1"/>
  <c r="G629" i="1"/>
  <c r="C286" i="1"/>
  <c r="F290" i="4"/>
  <c r="H402" i="1"/>
  <c r="G402" i="1"/>
  <c r="D640" i="4"/>
  <c r="D641" i="4" s="1"/>
  <c r="D415" i="4"/>
  <c r="F413" i="4"/>
  <c r="C408" i="1"/>
  <c r="B278" i="9"/>
  <c r="E277" i="9"/>
  <c r="I8" i="3" s="1"/>
  <c r="D414" i="4"/>
  <c r="H1152" i="1"/>
  <c r="G1152" i="1"/>
  <c r="F291" i="4"/>
  <c r="C287" i="1"/>
  <c r="F639" i="4"/>
  <c r="C633" i="1"/>
  <c r="H403" i="1"/>
  <c r="G403" i="1"/>
  <c r="H285" i="1"/>
  <c r="G285" i="1"/>
  <c r="G407" i="1"/>
  <c r="H407" i="1"/>
  <c r="H630" i="1"/>
  <c r="G630" i="1"/>
  <c r="E645" i="4" l="1"/>
  <c r="D635" i="1"/>
  <c r="D636" i="1"/>
  <c r="E646" i="4"/>
  <c r="C635" i="1"/>
  <c r="F641" i="4"/>
  <c r="H633" i="1"/>
  <c r="G633" i="1"/>
  <c r="H286" i="1"/>
  <c r="G286" i="1"/>
  <c r="H408" i="1"/>
  <c r="G408" i="1"/>
  <c r="H287" i="1"/>
  <c r="G287" i="1"/>
  <c r="F414" i="4"/>
  <c r="C409" i="1"/>
  <c r="F415" i="4"/>
  <c r="C410" i="1"/>
  <c r="C634" i="1"/>
  <c r="D642" i="4"/>
  <c r="D645" i="4" s="1"/>
  <c r="F640" i="4"/>
  <c r="I19" i="3" l="1"/>
  <c r="D640" i="1"/>
  <c r="I18" i="3"/>
  <c r="D639" i="1"/>
  <c r="H18" i="3"/>
  <c r="C639" i="1"/>
  <c r="F645" i="4"/>
  <c r="F642" i="4"/>
  <c r="C636" i="1"/>
  <c r="D646" i="4"/>
  <c r="G276" i="9" s="1"/>
  <c r="E276" i="9" s="1"/>
  <c r="B276" i="9" s="1"/>
  <c r="H634" i="1"/>
  <c r="G634" i="1"/>
  <c r="H409" i="1"/>
  <c r="G409" i="1"/>
  <c r="H410" i="1"/>
  <c r="G410" i="1"/>
  <c r="H635" i="1"/>
  <c r="G635" i="1"/>
  <c r="G639" i="1" l="1"/>
  <c r="H639" i="1"/>
  <c r="H19" i="3"/>
  <c r="C640" i="1"/>
  <c r="F646" i="4"/>
  <c r="H636" i="1"/>
  <c r="G636" i="1"/>
  <c r="H7" i="3"/>
  <c r="J3" i="9" s="1"/>
  <c r="G274" i="9" l="1"/>
  <c r="K5" i="9"/>
  <c r="J11" i="9"/>
  <c r="G16" i="9"/>
  <c r="M272" i="9"/>
  <c r="J17" i="9"/>
  <c r="M16" i="9"/>
  <c r="I6" i="9"/>
  <c r="J7" i="9"/>
  <c r="K8" i="9"/>
  <c r="J10" i="9"/>
  <c r="K11" i="9"/>
  <c r="I13" i="9"/>
  <c r="H15" i="9"/>
  <c r="H16" i="9"/>
  <c r="L272" i="9"/>
  <c r="I17" i="9"/>
  <c r="I5" i="9"/>
  <c r="J6" i="9"/>
  <c r="K7" i="9"/>
  <c r="I9" i="9"/>
  <c r="K10" i="9"/>
  <c r="I12" i="9"/>
  <c r="J13" i="9"/>
  <c r="L15" i="9"/>
  <c r="L16" i="9"/>
  <c r="H274" i="9"/>
  <c r="H18" i="9"/>
  <c r="H17" i="9"/>
  <c r="J5" i="9"/>
  <c r="K6" i="9"/>
  <c r="I8" i="9"/>
  <c r="J9" i="9"/>
  <c r="I11" i="9"/>
  <c r="J12" i="9"/>
  <c r="K13" i="9"/>
  <c r="M15" i="9"/>
  <c r="G18" i="9"/>
  <c r="G17" i="9"/>
  <c r="I7" i="9"/>
  <c r="J8" i="9"/>
  <c r="K9" i="9"/>
  <c r="K12" i="9"/>
  <c r="G15" i="9"/>
  <c r="H640" i="1"/>
  <c r="G640" i="1"/>
  <c r="E15" i="9" l="1"/>
  <c r="E6" i="9"/>
  <c r="B6" i="9" s="1"/>
  <c r="E16" i="9"/>
  <c r="E10" i="9"/>
  <c r="B10" i="9" s="1"/>
  <c r="E13" i="9"/>
  <c r="B13" i="9" s="1"/>
  <c r="F15" i="9"/>
  <c r="F272" i="9"/>
  <c r="E9" i="9"/>
  <c r="B9" i="9" s="1"/>
  <c r="E7" i="9"/>
  <c r="B7" i="9" s="1"/>
  <c r="E8" i="9"/>
  <c r="B8" i="9" s="1"/>
  <c r="E17" i="9"/>
  <c r="B17" i="9" s="1"/>
  <c r="E12" i="9"/>
  <c r="B12" i="9" s="1"/>
  <c r="E18" i="9"/>
  <c r="B18" i="9" s="1"/>
  <c r="E11" i="9"/>
  <c r="B11" i="9" s="1"/>
  <c r="F16" i="9"/>
  <c r="B16" i="9" s="1"/>
  <c r="E5" i="9"/>
  <c r="E274" i="9"/>
  <c r="B272" i="9" l="1"/>
  <c r="F20" i="9"/>
  <c r="B274" i="9"/>
  <c r="E20" i="9"/>
  <c r="I7" i="3" s="1"/>
  <c r="F14" i="9"/>
  <c r="B15" i="9"/>
  <c r="B5" i="9"/>
  <c r="E4" i="9"/>
  <c r="E1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<sst xmlns="http://schemas.openxmlformats.org/spreadsheetml/2006/main" count="4374" uniqueCount="3426">
  <si>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</si>
  <si>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</si>
  <si>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</si>
  <si>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</si>
  <si>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</si>
  <si>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</si>
  <si>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</si>
  <si>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</si>
  <si>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</si>
  <si>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</si>
  <si>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</si>
  <si>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</si>
  <si>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</si>
  <si>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</si>
  <si>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</si>
  <si>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</si>
  <si>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</si>
  <si>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</si>
  <si>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</si>
  <si>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</si>
  <si>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</si>
  <si>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</si>
  <si>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</si>
  <si>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</si>
  <si>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</si>
  <si>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</si>
  <si>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</si>
  <si>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</si>
  <si>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</si>
  <si>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</si>
  <si>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</si>
  <si>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</si>
  <si>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</si>
  <si>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</si>
  <si>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</si>
  <si>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</si>
  <si>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</si>
  <si>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</si>
  <si>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</si>
  <si>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</si>
  <si>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</si>
  <si>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</si>
  <si>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</si>
  <si>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</si>
  <si>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</si>
  <si>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</si>
  <si>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</si>
  <si>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</si>
  <si>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15227 - O.Š. ANTE KOVAČIĆA, ZAGREB</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</si>
  <si>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</si>
  <si>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</si>
  <si>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</si>
  <si>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</si>
  <si>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</si>
  <si>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</si>
  <si>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</si>
  <si>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</si>
  <si>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</si>
  <si>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</si>
  <si>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</si>
  <si>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</si>
  <si>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</si>
  <si>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</si>
  <si>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</si>
  <si>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</si>
  <si>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</si>
  <si>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</si>
  <si>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</si>
  <si>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</si>
  <si>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</si>
  <si>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</si>
  <si>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</si>
  <si>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</si>
  <si>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</si>
  <si>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</si>
  <si>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</si>
  <si>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</si>
  <si>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</si>
  <si>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</si>
  <si>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</si>
  <si>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</si>
  <si>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</si>
  <si>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</si>
  <si>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</si>
  <si>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</si>
  <si>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</si>
  <si>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</si>
  <si>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</si>
  <si>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</si>
  <si>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</si>
  <si>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</si>
  <si>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</si>
  <si>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</si>
  <si>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</si>
  <si>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</si>
  <si>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</si>
  <si>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</si>
  <si>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</si>
  <si>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</si>
  <si>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</si>
  <si>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</si>
  <si>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</si>
  <si>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</si>
  <si>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</si>
  <si>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</si>
  <si>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</si>
  <si>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</si>
  <si>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</si>
  <si>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</si>
  <si>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</si>
  <si>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</si>
  <si>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</si>
  <si>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</si>
  <si>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</si>
  <si>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</si>
  <si>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</si>
  <si>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</si>
  <si>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</si>
  <si>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</si>
  <si>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</si>
  <si>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</si>
  <si>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</si>
  <si>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</si>
  <si>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</si>
  <si>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</si>
  <si>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</si>
  <si>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</si>
  <si>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</si>
  <si>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</si>
  <si>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</si>
  <si>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</si>
  <si>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</si>
  <si>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</si>
  <si>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</si>
  <si>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</si>
  <si>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</si>
  <si>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</si>
  <si>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</si>
  <si>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</si>
  <si>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</si>
  <si>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</si>
  <si>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</si>
  <si>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</si>
  <si>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</si>
  <si>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</si>
  <si>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</si>
  <si>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</si>
  <si>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</si>
  <si>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</si>
  <si>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</si>
  <si>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</si>
  <si>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</si>
  <si>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</si>
  <si>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</si>
  <si>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</si>
  <si>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</si>
  <si>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</si>
  <si>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</si>
  <si>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</si>
  <si>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</si>
  <si>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</si>
  <si>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</si>
  <si>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</si>
  <si>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</si>
  <si>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</si>
  <si>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</si>
  <si>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</si>
  <si>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</si>
  <si>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</si>
  <si>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</si>
  <si>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</si>
  <si>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</si>
  <si>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</si>
  <si>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</si>
  <si>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</si>
  <si>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</si>
  <si>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</si>
  <si>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</si>
  <si>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</si>
  <si>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</si>
  <si>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</si>
  <si>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</si>
  <si>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</si>
  <si>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</si>
  <si>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</si>
  <si>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</si>
  <si>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</si>
  <si>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</si>
  <si>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</si>
  <si>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</si>
  <si>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</si>
  <si>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</si>
  <si>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</si>
  <si>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</si>
  <si>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</si>
  <si>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</si>
  <si>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</si>
  <si>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</si>
  <si>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</si>
  <si>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</si>
  <si>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</si>
  <si>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</si>
  <si>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</si>
  <si>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</si>
  <si>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</si>
  <si>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</si>
  <si>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</si>
  <si>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</si>
  <si>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</si>
  <si>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</si>
  <si>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</si>
  <si>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</si>
  <si>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</si>
  <si>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</si>
  <si>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</si>
  <si>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</si>
  <si>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</si>
  <si>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</si>
  <si>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</si>
  <si>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</si>
  <si>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</si>
  <si>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</si>
  <si>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</si>
  <si>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</si>
  <si>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</si>
  <si>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</si>
  <si>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</si>
  <si>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</si>
  <si>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</si>
  <si>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</si>
  <si>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</si>
  <si>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</si>
  <si>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</si>
  <si>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</si>
  <si>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</si>
  <si>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</si>
  <si>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</si>
  <si>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</si>
  <si>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</si>
  <si>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</si>
  <si>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</si>
  <si>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</si>
  <si>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</si>
  <si>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</si>
  <si>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</si>
  <si>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</si>
  <si>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</si>
  <si>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</si>
  <si>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</si>
  <si>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</si>
  <si>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</si>
  <si>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</si>
  <si>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</si>
  <si>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</si>
  <si>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</si>
  <si>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</si>
  <si>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</si>
  <si>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</si>
  <si>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</si>
  <si>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</si>
  <si>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</si>
  <si>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</si>
  <si>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</si>
  <si>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</si>
  <si>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</si>
  <si>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</si>
  <si>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</si>
  <si>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</si>
  <si>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</si>
  <si>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</si>
  <si>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</si>
  <si>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</si>
  <si>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</si>
  <si>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</si>
  <si>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</si>
  <si>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</si>
  <si>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</si>
  <si>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</si>
  <si>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</si>
  <si>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</si>
  <si>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</si>
  <si>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</si>
  <si>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</si>
  <si>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</si>
  <si>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</si>
  <si>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</si>
  <si>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</si>
  <si>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</si>
  <si>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</si>
  <si>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</si>
  <si>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</si>
  <si>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</si>
  <si>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</si>
  <si>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</si>
  <si>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</si>
  <si>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</si>
  <si>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</si>
  <si>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</si>
  <si>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</si>
  <si>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</si>
  <si>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</si>
  <si>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</si>
  <si>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</si>
  <si>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</si>
  <si>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</si>
  <si>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</si>
  <si>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</si>
  <si>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</si>
  <si>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</si>
  <si>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</si>
  <si>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</si>
  <si>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</si>
  <si>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</si>
  <si>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</si>
  <si>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</si>
  <si>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</si>
  <si>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</si>
  <si>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</si>
  <si>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</si>
  <si>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</si>
  <si>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</si>
  <si>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</si>
  <si>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</si>
  <si>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</si>
  <si>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</si>
  <si>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</si>
  <si>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</si>
  <si>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</si>
  <si>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</si>
  <si>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</si>
  <si>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</si>
  <si>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</si>
  <si>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</si>
  <si>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</si>
  <si>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</si>
  <si>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</si>
  <si>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</si>
  <si>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</si>
  <si>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</si>
  <si>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</si>
  <si>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</si>
  <si>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</si>
  <si>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</si>
  <si>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</si>
  <si>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</si>
  <si>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</si>
  <si>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</si>
  <si>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</si>
  <si>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</si>
  <si>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</si>
  <si>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</si>
  <si>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</si>
  <si>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</si>
  <si>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</si>
  <si>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</si>
  <si>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</si>
  <si>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</si>
  <si>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</si>
  <si>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</si>
  <si>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</si>
  <si>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</si>
  <si>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</si>
  <si>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</si>
  <si>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</si>
  <si>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</si>
  <si>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</si>
  <si>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</si>
  <si>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</si>
  <si>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</si>
  <si>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</si>
  <si>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</si>
  <si>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</si>
  <si>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</si>
  <si>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</si>
  <si>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</si>
  <si>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</si>
  <si>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</si>
  <si>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</si>
  <si>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</si>
  <si>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</si>
  <si>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</si>
  <si>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</si>
  <si>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</si>
  <si>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</si>
  <si>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</si>
  <si>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</si>
  <si>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</si>
  <si>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</si>
  <si>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</si>
  <si>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</si>
  <si>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</si>
  <si>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</si>
  <si>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</si>
  <si>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</si>
  <si>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</si>
  <si>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</si>
  <si>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</si>
  <si>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</si>
  <si>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</si>
  <si>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</si>
  <si>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</si>
  <si>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</si>
  <si>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</si>
  <si>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</si>
  <si>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</si>
  <si>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</si>
  <si>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</si>
  <si>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</si>
  <si>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</si>
  <si>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</si>
  <si>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</si>
  <si>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</si>
  <si>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</si>
  <si>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</si>
  <si>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</si>
  <si>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</si>
  <si>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</si>
  <si>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</si>
  <si>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</si>
  <si>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</si>
  <si>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</si>
  <si>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</si>
  <si>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</si>
  <si>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</si>
  <si>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</si>
  <si>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</si>
  <si>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</si>
  <si>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</si>
  <si>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</si>
  <si>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</si>
  <si>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</si>
  <si>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</si>
  <si>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</si>
  <si>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</si>
  <si>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</si>
  <si>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</si>
  <si>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</si>
  <si>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</si>
  <si>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</si>
  <si>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</si>
  <si>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</si>
  <si>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</si>
  <si>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</si>
  <si>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</si>
  <si>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</si>
  <si>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</si>
  <si>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</si>
  <si>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</si>
  <si>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</si>
  <si>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</si>
  <si>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</si>
  <si>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</si>
  <si>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</si>
  <si>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</si>
  <si>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</si>
  <si>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</si>
  <si>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</si>
  <si>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</si>
  <si>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</si>
  <si>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</si>
  <si>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</si>
  <si>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</si>
  <si>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</si>
  <si>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</si>
  <si>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</si>
  <si>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</si>
  <si>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</si>
  <si>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</si>
  <si>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</si>
  <si>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</si>
  <si>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</si>
  <si>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</si>
  <si>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</si>
  <si>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</si>
  <si>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</si>
  <si>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</si>
  <si>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</si>
  <si>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</si>
  <si>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</si>
  <si>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</si>
  <si>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</si>
  <si>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</si>
  <si>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</si>
  <si>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</si>
  <si>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</si>
  <si>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</si>
  <si>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</si>
  <si>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</si>
  <si>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</si>
  <si>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</si>
  <si>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</si>
  <si>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</si>
  <si>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</si>
  <si>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</si>
  <si>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</si>
  <si>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</si>
  <si>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</si>
  <si>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</si>
  <si>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</si>
  <si>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</si>
  <si>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</si>
  <si>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</si>
  <si>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</si>
  <si>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</si>
  <si>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</si>
  <si>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</si>
  <si>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</si>
  <si>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</si>
  <si>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</si>
  <si>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</si>
  <si>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</si>
  <si>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</si>
  <si>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</si>
  <si>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</si>
  <si>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</si>
  <si>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</si>
  <si>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</si>
  <si>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</si>
  <si>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</si>
  <si>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</si>
  <si>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</si>
  <si>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</si>
  <si>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</si>
  <si>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</si>
  <si>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</si>
  <si>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</si>
  <si>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</si>
  <si>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</si>
  <si>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</si>
  <si>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</si>
  <si>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</si>
  <si>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</si>
  <si>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</si>
  <si>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</si>
  <si>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</si>
  <si>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</si>
  <si>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</si>
  <si>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</si>
  <si>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</si>
  <si>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</si>
  <si>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</si>
  <si>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</si>
  <si>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</si>
  <si>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</si>
  <si>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</si>
  <si>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</si>
  <si>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</si>
  <si>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</si>
  <si>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</si>
  <si>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</si>
  <si>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</si>
  <si>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</si>
  <si>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</si>
  <si>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</si>
  <si>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</si>
  <si>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</si>
  <si>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</si>
  <si>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</si>
  <si>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</si>
  <si>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</si>
  <si>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</si>
  <si>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</si>
  <si>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</si>
  <si>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</si>
  <si>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</si>
  <si>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</si>
  <si>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</si>
  <si>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</si>
  <si>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</si>
  <si>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</si>
  <si>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</si>
  <si>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</si>
  <si>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</si>
  <si>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</si>
  <si>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</si>
  <si>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</si>
  <si>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</si>
  <si>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</si>
  <si>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</si>
  <si>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</si>
  <si>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</si>
  <si>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</si>
  <si>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</si>
  <si>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</si>
  <si>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</si>
  <si>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</si>
  <si>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</si>
  <si>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</si>
  <si>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</si>
  <si>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</si>
  <si>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</si>
  <si>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</si>
  <si>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</si>
  <si>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</si>
  <si>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</si>
  <si>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</si>
  <si>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</si>
  <si>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</si>
  <si>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</si>
  <si>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</si>
  <si>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</si>
  <si>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</si>
  <si>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</si>
  <si>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</si>
  <si>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</si>
  <si>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</si>
  <si>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</si>
  <si>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</si>
  <si>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</si>
  <si>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</si>
  <si>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</si>
  <si>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</si>
  <si>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</si>
  <si>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</si>
  <si>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</si>
  <si>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</si>
  <si>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</si>
  <si>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</si>
  <si>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</si>
  <si>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</si>
  <si>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</si>
  <si>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</si>
  <si>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</si>
  <si>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</si>
  <si>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</si>
  <si>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</si>
  <si>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</si>
  <si>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</si>
  <si>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</si>
  <si>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</si>
  <si>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</si>
  <si>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</si>
  <si>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</si>
  <si>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</si>
  <si>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</si>
  <si>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</si>
  <si>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</si>
  <si>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</si>
  <si>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</si>
  <si>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</si>
  <si>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</si>
  <si>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</si>
  <si>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</si>
  <si>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</si>
  <si>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</si>
  <si>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</si>
  <si>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</si>
  <si>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</si>
  <si>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</si>
  <si>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</si>
  <si>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</si>
  <si>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</si>
  <si>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</si>
  <si>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</si>
  <si>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</si>
  <si>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</si>
  <si>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</si>
  <si>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</si>
  <si>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</si>
  <si>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</si>
  <si>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</si>
  <si>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</si>
  <si>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</si>
  <si>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</si>
  <si>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</si>
  <si>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</si>
  <si>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</si>
  <si>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</si>
  <si>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</si>
  <si>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</si>
  <si>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</si>
  <si>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</si>
  <si>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</si>
  <si>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</si>
  <si>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</si>
  <si>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</si>
  <si>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</si>
  <si>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</si>
  <si>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</si>
  <si>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</si>
  <si>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</si>
  <si>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</si>
  <si>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</si>
  <si>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</si>
  <si>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</si>
  <si>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</si>
  <si>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</si>
  <si>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</si>
  <si>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</si>
  <si>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</si>
  <si>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</si>
  <si>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</si>
  <si>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</si>
  <si>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</si>
  <si>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</si>
  <si>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</si>
  <si>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</si>
  <si>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</si>
  <si>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</si>
  <si>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</si>
  <si>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</si>
  <si>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</si>
  <si>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</si>
  <si>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</si>
  <si>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</si>
  <si>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</si>
  <si>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</si>
  <si>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</si>
  <si>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</si>
  <si>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</si>
  <si>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</si>
  <si>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</si>
  <si>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</si>
  <si>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</si>
  <si>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</si>
  <si>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</si>
  <si>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</si>
  <si>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</si>
  <si>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</si>
  <si>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</si>
  <si>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</si>
  <si>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</si>
  <si>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</si>
  <si>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</si>
  <si>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</si>
  <si>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</si>
  <si>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</si>
  <si>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</si>
  <si>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</si>
  <si>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</si>
  <si>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</si>
  <si>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</si>
  <si>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</si>
  <si>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</si>
  <si>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</si>
  <si>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</si>
  <si>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</si>
  <si>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</si>
  <si>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</si>
  <si>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</si>
  <si>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</si>
  <si>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</si>
  <si>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</si>
  <si>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</si>
  <si>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</si>
  <si>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</si>
  <si>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</si>
  <si>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</si>
  <si>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</si>
  <si>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</si>
  <si>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</si>
  <si>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</si>
  <si>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</si>
  <si>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</si>
  <si>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</si>
  <si>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</si>
  <si>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</si>
  <si>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</si>
  <si>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</si>
  <si>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</si>
  <si>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</si>
  <si>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</si>
  <si>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</si>
  <si>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</si>
  <si>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</si>
  <si>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</si>
  <si>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</si>
  <si>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</si>
  <si>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</si>
  <si>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</si>
  <si>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</si>
  <si>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</si>
  <si>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</si>
  <si>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</si>
  <si>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</si>
  <si>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</si>
  <si>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</si>
  <si>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</si>
  <si>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</si>
  <si>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</si>
  <si>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</si>
  <si>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</si>
  <si>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</si>
  <si>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</si>
  <si>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</si>
  <si>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</si>
  <si>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</si>
  <si>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</si>
  <si>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</si>
  <si>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</si>
  <si>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</si>
  <si>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</si>
  <si>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</si>
  <si>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</si>
  <si>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</si>
  <si>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</si>
  <si>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</si>
  <si>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</si>
  <si>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</si>
  <si>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</si>
  <si>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</si>
  <si>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</si>
  <si>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</si>
  <si>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</si>
  <si>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</si>
  <si>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</si>
  <si>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</si>
  <si>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</si>
  <si>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</si>
  <si>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</si>
  <si>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</si>
  <si>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</si>
  <si>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</si>
  <si>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</si>
  <si>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</si>
  <si>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</si>
  <si>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</si>
  <si>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</si>
  <si>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</si>
  <si>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</si>
  <si>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</si>
  <si>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</si>
  <si>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</si>
  <si>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</si>
  <si>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</si>
  <si>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</si>
  <si>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</si>
  <si>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</si>
  <si>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</si>
  <si>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</si>
  <si>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</si>
  <si>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</si>
  <si>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</si>
  <si>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</si>
  <si>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</si>
  <si>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</si>
  <si>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</si>
  <si>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</si>
  <si>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</si>
  <si>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</si>
  <si>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</si>
  <si>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</si>
  <si>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</si>
  <si>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</si>
  <si>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</si>
  <si>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</si>
  <si>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</si>
  <si>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</si>
  <si>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</si>
  <si>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</si>
  <si>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</si>
  <si>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</si>
  <si>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</si>
  <si>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</si>
  <si>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</si>
  <si>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</si>
  <si>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</si>
  <si>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</si>
  <si>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</si>
  <si>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</si>
  <si>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</si>
  <si>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</si>
  <si>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</si>
  <si>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</si>
  <si>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</si>
  <si>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</si>
  <si>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</si>
  <si>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</si>
  <si>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</si>
  <si>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</si>
  <si>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</si>
  <si>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</si>
  <si>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</si>
  <si>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</si>
  <si>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</si>
  <si>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</si>
  <si>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</si>
  <si>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</si>
  <si>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</si>
  <si>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</si>
  <si>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</si>
  <si>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</si>
  <si>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</si>
  <si>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</si>
  <si>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</si>
  <si>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</si>
  <si>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</si>
  <si>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</si>
  <si>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</si>
  <si>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</si>
  <si>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</si>
  <si>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</si>
  <si>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</si>
  <si>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</si>
  <si>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</si>
  <si>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</si>
  <si>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</si>
  <si>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</si>
  <si>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</si>
  <si>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</si>
  <si>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</si>
  <si>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</si>
  <si>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</si>
  <si>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</si>
  <si>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</si>
  <si>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</si>
  <si>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</si>
  <si>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</si>
  <si>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</si>
  <si>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</si>
  <si>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</si>
  <si>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</si>
  <si>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</si>
  <si>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</si>
  <si>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</si>
  <si>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</si>
  <si>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</si>
  <si>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</si>
  <si>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</si>
  <si>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</si>
  <si>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</si>
  <si>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</si>
  <si>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</si>
  <si>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</si>
  <si>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</si>
  <si>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</si>
  <si>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</si>
  <si>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</si>
  <si>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</si>
  <si>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</si>
  <si>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</si>
  <si>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</si>
  <si>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</si>
  <si>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</si>
  <si>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</si>
  <si>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</si>
  <si>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</si>
  <si>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</si>
  <si>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</si>
  <si>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</si>
  <si>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</si>
  <si>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</si>
  <si>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</si>
  <si>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</si>
  <si>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</si>
  <si>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</si>
  <si>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</si>
  <si>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</si>
  <si>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</si>
  <si>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</si>
  <si>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</si>
  <si>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</si>
  <si>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</si>
  <si>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</si>
  <si>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</si>
  <si>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</si>
  <si>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</si>
  <si>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</si>
  <si>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</si>
  <si>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</si>
  <si>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</si>
  <si>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</si>
  <si>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</si>
  <si>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</si>
  <si>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</si>
  <si>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</si>
  <si>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</si>
  <si>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</si>
  <si>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</si>
  <si>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</si>
  <si>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</si>
  <si>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</si>
  <si>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</si>
  <si>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</si>
  <si>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</si>
  <si>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</si>
  <si>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</si>
  <si>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</si>
  <si>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</si>
  <si>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</si>
  <si>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</si>
  <si>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</si>
  <si>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</si>
  <si>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</si>
  <si>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</si>
  <si>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</si>
  <si>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</si>
  <si>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</si>
  <si>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</si>
  <si>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</si>
  <si>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</si>
  <si>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</si>
  <si>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</si>
  <si>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</si>
  <si>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</si>
  <si>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</si>
  <si>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</si>
  <si>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</si>
  <si>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</si>
  <si>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</si>
  <si>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</si>
  <si>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</si>
  <si>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</si>
  <si>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</si>
  <si>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</si>
  <si>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</si>
  <si>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</si>
  <si>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</si>
  <si>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</si>
  <si>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</si>
  <si>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</si>
  <si>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</si>
  <si>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</si>
  <si>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</si>
  <si>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</si>
  <si>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</si>
  <si>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</si>
  <si>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</si>
  <si>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</si>
  <si>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</si>
  <si>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</si>
  <si>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</si>
  <si>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</si>
  <si>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</si>
  <si>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</si>
  <si>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</si>
  <si>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</si>
  <si>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</si>
  <si>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</si>
  <si>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</si>
  <si>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</si>
  <si>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</si>
  <si>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</si>
  <si>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</si>
  <si>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</si>
  <si>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</si>
  <si>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</si>
  <si>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</si>
  <si>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</si>
  <si>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</si>
  <si>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</si>
  <si>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</si>
  <si>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</si>
  <si>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</si>
  <si>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</si>
  <si>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</si>
  <si>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</si>
  <si>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</si>
  <si>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</si>
  <si>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</si>
  <si>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</si>
  <si>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</si>
  <si>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</si>
  <si>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</si>
  <si>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</si>
  <si>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</si>
  <si>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</si>
  <si>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</si>
  <si>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</si>
  <si>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</si>
  <si>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</si>
  <si>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</si>
  <si>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</si>
  <si>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</si>
  <si>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</si>
  <si>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</si>
  <si>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</si>
  <si>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</si>
  <si>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</si>
  <si>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</si>
  <si>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</si>
  <si>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</si>
  <si>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</si>
  <si>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</si>
  <si>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</si>
  <si>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</si>
  <si>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</si>
  <si>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</si>
  <si>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</si>
  <si>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</si>
  <si>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</si>
  <si>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</si>
  <si>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</si>
  <si>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</si>
  <si>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</si>
  <si>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</si>
  <si>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</si>
  <si>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</si>
  <si>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</si>
  <si>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</si>
  <si>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</si>
  <si>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</si>
  <si>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</si>
  <si>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</si>
  <si>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</si>
  <si>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</si>
  <si>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</si>
  <si>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</si>
  <si>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</si>
  <si>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</si>
  <si>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</si>
  <si>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</si>
  <si>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</si>
  <si>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</si>
  <si>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</si>
  <si>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</si>
  <si>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</si>
  <si>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</si>
  <si>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</si>
  <si>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</si>
  <si>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</si>
  <si>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</si>
  <si>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</si>
  <si>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</si>
  <si>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</si>
  <si>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</si>
  <si>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</si>
  <si>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</si>
  <si>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</si>
  <si>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</si>
  <si>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</si>
  <si>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</si>
  <si>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</si>
  <si>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</si>
  <si>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</si>
  <si>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</si>
  <si>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</si>
  <si>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</si>
  <si>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</si>
  <si>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</si>
  <si>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</si>
  <si>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</si>
  <si>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</si>
  <si>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</si>
  <si>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</si>
  <si>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</si>
  <si>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</si>
  <si>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</si>
  <si>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</si>
  <si>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</si>
  <si>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</si>
  <si>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</si>
  <si>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</si>
  <si>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</si>
  <si>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</si>
  <si>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</si>
  <si>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</si>
  <si>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</si>
  <si>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</si>
  <si>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</si>
  <si>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</si>
  <si>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</si>
  <si>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</si>
  <si>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</si>
  <si>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</si>
  <si>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</si>
  <si>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</si>
  <si>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</si>
  <si>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</si>
  <si>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</si>
  <si>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</si>
  <si>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</si>
  <si>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</si>
  <si>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</si>
  <si>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</si>
  <si>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</si>
  <si>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</si>
  <si>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</si>
  <si>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</si>
  <si>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</si>
  <si>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</si>
  <si>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</si>
  <si>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</si>
  <si>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</si>
  <si>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</si>
  <si>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</si>
  <si>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</si>
  <si>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</si>
  <si>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</si>
  <si>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</si>
  <si>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</si>
  <si>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</si>
  <si>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</si>
  <si>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</si>
  <si>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</si>
  <si>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</si>
  <si>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</si>
  <si>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</si>
  <si>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</si>
  <si>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</si>
  <si>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</si>
  <si>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</si>
  <si>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</si>
  <si>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</si>
  <si>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</si>
  <si>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</si>
  <si>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</si>
  <si>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</si>
  <si>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</si>
  <si>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</si>
  <si>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</si>
  <si>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</si>
  <si>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</si>
  <si>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</si>
  <si>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</si>
  <si>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</si>
  <si>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</si>
  <si>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</si>
  <si>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</si>
  <si>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</si>
  <si>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</si>
  <si>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</si>
  <si>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</si>
  <si>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</si>
  <si>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</si>
  <si>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</si>
  <si>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</si>
  <si>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</si>
  <si>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</si>
  <si>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</si>
  <si>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</si>
  <si>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</si>
  <si>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</si>
  <si>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</si>
  <si>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</si>
  <si>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</si>
  <si>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</si>
  <si>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</si>
  <si>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</si>
  <si>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</si>
  <si>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</si>
  <si>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</si>
  <si>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</si>
  <si>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</si>
  <si>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</si>
  <si>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</si>
  <si>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</si>
  <si>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</si>
  <si>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</si>
  <si>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</si>
  <si>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</si>
  <si>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</si>
  <si>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</si>
  <si>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</si>
  <si>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</si>
  <si>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</si>
  <si>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</si>
  <si>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</si>
  <si>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</si>
  <si>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</si>
  <si>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</si>
  <si>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</si>
  <si>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</si>
  <si>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</si>
  <si>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</si>
  <si>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</si>
  <si>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</si>
  <si>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</si>
  <si>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</si>
  <si>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</si>
  <si>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</si>
  <si>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</si>
  <si>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</si>
  <si>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</si>
  <si>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</si>
  <si>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</si>
  <si>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</si>
  <si>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</si>
  <si>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</si>
  <si>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</si>
  <si>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</si>
  <si>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</si>
  <si>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</si>
  <si>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</si>
  <si>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</si>
  <si>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</si>
  <si>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</si>
  <si>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</si>
  <si>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</si>
  <si>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</si>
  <si>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</si>
  <si>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</si>
  <si>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</si>
  <si>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</si>
  <si>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</si>
  <si>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</si>
  <si>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</si>
  <si>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</si>
  <si>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</si>
  <si>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</si>
  <si>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</si>
  <si>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</si>
  <si>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</si>
  <si>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</si>
  <si>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</si>
  <si>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</si>
  <si>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</si>
  <si>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</si>
  <si>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</si>
  <si>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</si>
  <si>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</si>
  <si>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</si>
  <si>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</si>
  <si>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</si>
  <si>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</si>
  <si>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</si>
  <si>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</si>
  <si>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</si>
  <si>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</si>
  <si>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</si>
  <si>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</si>
  <si>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</si>
  <si>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</si>
  <si>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</si>
  <si>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</si>
  <si>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</si>
  <si>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</si>
  <si>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</si>
  <si>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</si>
  <si>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</si>
  <si>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</si>
  <si>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</si>
  <si>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</si>
  <si>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</si>
  <si>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</si>
  <si>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</si>
  <si>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</si>
  <si>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</si>
  <si>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</si>
  <si>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</si>
  <si>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</si>
  <si>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</si>
  <si>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</si>
  <si>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</si>
  <si>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</si>
  <si>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</si>
  <si>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</si>
  <si>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</si>
  <si>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</si>
  <si>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</si>
  <si>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</si>
  <si>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</si>
  <si>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</si>
  <si>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</si>
  <si>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</si>
  <si>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</si>
  <si>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</si>
  <si>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</si>
  <si>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</si>
  <si>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</si>
  <si>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</si>
  <si>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</si>
  <si>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</si>
  <si>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</si>
  <si>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</si>
  <si>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</si>
  <si>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</si>
  <si>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</si>
  <si>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</si>
  <si>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</si>
  <si>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</si>
  <si>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</si>
  <si>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</si>
  <si>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</si>
  <si>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</si>
  <si>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</si>
  <si>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</si>
  <si>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</si>
  <si>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</si>
  <si>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</si>
  <si>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</si>
  <si>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</si>
  <si>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</si>
  <si>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</si>
  <si>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</si>
  <si>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</si>
  <si>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</si>
  <si>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</si>
  <si>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</si>
  <si>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</si>
  <si>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</si>
  <si>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</si>
  <si>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</si>
  <si>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</si>
  <si>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</si>
  <si>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</si>
  <si>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</si>
  <si>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</si>
  <si>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</si>
  <si>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</si>
  <si>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</si>
  <si>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</si>
  <si>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</si>
  <si>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</si>
  <si>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</si>
  <si>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</si>
  <si>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</si>
  <si>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</si>
  <si>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</si>
  <si>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</si>
  <si>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</si>
  <si>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</si>
  <si>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</si>
  <si>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</si>
  <si>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</si>
  <si>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</si>
  <si>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</si>
  <si>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</si>
  <si>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</si>
  <si>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</si>
  <si>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</si>
  <si>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</si>
  <si>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</si>
  <si>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</si>
  <si>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</si>
  <si>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</si>
  <si>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</si>
  <si>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</si>
  <si>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</si>
  <si>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</si>
  <si>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</si>
  <si>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</si>
  <si>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</si>
  <si>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</si>
  <si>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</si>
  <si>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</si>
  <si>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</si>
  <si>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</si>
  <si>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</si>
  <si>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</si>
  <si>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</si>
  <si>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</si>
  <si>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</si>
  <si>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</si>
  <si>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</si>
  <si>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</si>
  <si>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</si>
  <si>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</si>
  <si>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</si>
  <si>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</si>
  <si>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</si>
  <si>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</si>
  <si>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</si>
  <si>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</si>
  <si>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</si>
  <si>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</si>
  <si>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</si>
  <si>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</si>
  <si>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</si>
  <si>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</si>
  <si>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</si>
  <si>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</si>
  <si>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</si>
  <si>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</si>
  <si>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</si>
  <si>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</si>
  <si>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</si>
  <si>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</si>
  <si>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</si>
  <si>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</si>
  <si>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</si>
  <si>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</si>
  <si>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</si>
  <si>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</si>
  <si>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</si>
  <si>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</si>
  <si>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</si>
  <si>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</si>
  <si>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</si>
  <si>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</si>
  <si>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</si>
  <si>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</si>
  <si>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</si>
  <si>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</si>
  <si>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</si>
  <si>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</si>
  <si>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</si>
  <si>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</si>
  <si>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</si>
  <si>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</si>
  <si>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</si>
  <si>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</si>
  <si>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</si>
  <si>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</si>
  <si>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</si>
  <si>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</si>
  <si>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</si>
  <si>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</si>
  <si>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</si>
  <si>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</si>
  <si>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</si>
  <si>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</si>
  <si>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</si>
  <si>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</si>
  <si>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</si>
  <si>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</si>
  <si>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</si>
  <si>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</si>
  <si>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</si>
  <si>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</si>
  <si>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</si>
  <si>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</si>
  <si>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</si>
  <si>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</si>
  <si>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</si>
  <si>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</si>
  <si>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</si>
  <si>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</si>
  <si>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</si>
  <si>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</si>
  <si>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</si>
  <si>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</si>
  <si>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</si>
  <si>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</si>
  <si>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</si>
  <si>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</si>
  <si>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</si>
  <si>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</si>
  <si>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</si>
  <si>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</si>
  <si>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</si>
  <si>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</si>
  <si>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</si>
  <si>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</si>
  <si>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</si>
  <si>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</si>
  <si>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</si>
  <si>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</si>
  <si>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</si>
  <si>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</si>
  <si>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</si>
  <si>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</si>
  <si>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</si>
  <si>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</si>
  <si>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</si>
  <si>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</si>
  <si>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</si>
  <si>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</si>
  <si>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</si>
  <si>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</si>
  <si>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</si>
  <si>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</si>
  <si>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</si>
  <si>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</si>
  <si>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</si>
  <si>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</si>
  <si>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</si>
  <si>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</si>
  <si>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</si>
  <si>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</si>
  <si>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</si>
  <si>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</si>
  <si>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</si>
  <si>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</si>
  <si>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</si>
  <si>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</si>
  <si>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</si>
  <si>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</si>
  <si>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</si>
  <si>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</si>
  <si>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</si>
  <si>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</si>
  <si>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</si>
  <si>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</si>
  <si>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</si>
  <si>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</si>
  <si>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</si>
  <si>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</si>
  <si>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</si>
  <si>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</si>
  <si>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</si>
  <si>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</si>
  <si>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</si>
  <si>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</si>
  <si>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</si>
  <si>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</si>
  <si>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</si>
  <si>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</si>
  <si>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</si>
  <si>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</si>
  <si>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</si>
  <si>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</si>
  <si>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</si>
  <si>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</si>
  <si>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</si>
  <si>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</si>
  <si>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</si>
  <si>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</si>
  <si>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</si>
  <si>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</si>
  <si>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</si>
  <si>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</si>
  <si>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</si>
  <si>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</si>
  <si>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</si>
  <si>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</si>
  <si>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</si>
  <si>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</si>
  <si>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</si>
  <si>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</si>
  <si>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</si>
  <si>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</si>
  <si>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</si>
  <si>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</si>
  <si>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</si>
  <si>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</si>
  <si>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</si>
  <si>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</si>
  <si>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</si>
  <si>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</si>
  <si>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</si>
  <si>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</si>
  <si>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</si>
  <si>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</si>
  <si>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</si>
  <si>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</si>
  <si>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</si>
  <si>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</si>
  <si>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</si>
  <si>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</si>
  <si>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</si>
  <si>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</si>
  <si>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</si>
  <si>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</si>
  <si>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</si>
  <si>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</si>
  <si>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</si>
  <si>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</si>
  <si>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</si>
  <si>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</si>
  <si>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</si>
  <si>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</si>
  <si>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</si>
  <si>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</si>
  <si>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</si>
  <si>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</si>
  <si>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</si>
  <si>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</si>
  <si>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</si>
  <si>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</si>
  <si>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</si>
  <si>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</si>
  <si>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</si>
  <si>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</si>
  <si>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</si>
  <si>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</si>
  <si>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</si>
  <si>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</si>
  <si>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</si>
  <si>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</si>
  <si>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</si>
  <si>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</si>
  <si>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</si>
  <si>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</si>
  <si>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</si>
  <si>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</si>
  <si>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</si>
  <si>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</si>
  <si>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</si>
  <si>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</si>
  <si>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</si>
  <si>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</si>
  <si>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</si>
  <si>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</si>
  <si>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</si>
  <si>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</si>
  <si>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</si>
  <si>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</si>
  <si>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</si>
  <si>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</si>
  <si>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</si>
  <si>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</si>
  <si>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</si>
  <si>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</si>
  <si>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</si>
  <si>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</si>
  <si>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</si>
  <si>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</si>
  <si>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</si>
  <si>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</si>
  <si>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</si>
  <si>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</si>
  <si>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</si>
  <si>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</si>
  <si>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</si>
  <si>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</si>
  <si>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</si>
  <si>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</si>
  <si>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</si>
  <si>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</si>
  <si>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</si>
  <si>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</si>
  <si>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</si>
  <si>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</si>
  <si>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</si>
  <si>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</si>
  <si>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</si>
  <si>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</si>
  <si>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</si>
  <si>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</si>
  <si>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</si>
  <si>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</si>
  <si>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</si>
  <si>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</si>
  <si>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</si>
  <si>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</si>
  <si>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</si>
  <si>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</si>
  <si>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</si>
  <si>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</si>
  <si>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</si>
  <si>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</si>
  <si>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</si>
  <si>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</si>
  <si>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</si>
  <si>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</si>
  <si>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</si>
  <si>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</si>
  <si>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</si>
  <si>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</si>
  <si>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</si>
  <si>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</si>
  <si>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</si>
  <si>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</si>
  <si>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</si>
  <si>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</si>
  <si>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</si>
  <si>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</si>
  <si>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</si>
  <si>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</si>
  <si>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</si>
  <si>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</si>
  <si>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</si>
  <si>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</si>
  <si>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</si>
  <si>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</si>
  <si>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</si>
  <si>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</si>
  <si>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</si>
  <si>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</si>
  <si>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</si>
  <si>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</si>
  <si>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</si>
  <si>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</si>
  <si>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</si>
  <si>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</si>
  <si>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</si>
  <si>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</si>
  <si>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</si>
  <si>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</si>
  <si>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</si>
  <si>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</si>
  <si>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</si>
  <si>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</si>
  <si>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</si>
  <si>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</si>
  <si>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</si>
  <si>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</si>
  <si>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</si>
  <si>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</si>
  <si>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</si>
  <si>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</si>
  <si>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</si>
  <si>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</si>
  <si>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</si>
  <si>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</si>
  <si>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</si>
  <si>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</si>
  <si>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</si>
  <si>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</si>
  <si>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</si>
  <si>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</si>
  <si>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</si>
  <si>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</si>
  <si>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</si>
  <si>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</si>
  <si>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</si>
  <si>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</si>
  <si>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</si>
  <si>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</si>
  <si>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</si>
  <si>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</si>
  <si>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</si>
  <si>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</si>
  <si>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</si>
  <si>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</si>
  <si>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</si>
  <si>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</si>
  <si>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</si>
  <si>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</si>
  <si>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</si>
  <si>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</si>
  <si>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</si>
  <si>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</si>
  <si>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</si>
  <si>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</si>
  <si>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</si>
  <si>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</si>
  <si>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</si>
  <si>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</si>
  <si>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</si>
  <si>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</si>
  <si>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</si>
  <si>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</si>
  <si>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</si>
  <si>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</si>
  <si>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</si>
  <si>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</si>
  <si>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</si>
  <si>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</si>
  <si>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</si>
  <si>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</si>
  <si>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</si>
  <si>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</si>
  <si>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</si>
  <si>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</si>
  <si>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</si>
  <si>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</si>
  <si>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</si>
  <si>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</si>
  <si>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</si>
  <si>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</si>
  <si>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</si>
  <si>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</si>
  <si>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</si>
  <si>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</si>
  <si>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</si>
  <si>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</si>
  <si>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</si>
  <si>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</si>
  <si>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</si>
  <si>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</si>
  <si>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</si>
  <si>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</si>
  <si>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</si>
  <si>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</si>
  <si>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</si>
  <si>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</si>
  <si>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</si>
  <si>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</si>
  <si>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</si>
  <si>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</si>
  <si>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</si>
  <si>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</si>
  <si>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</si>
  <si>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</si>
  <si>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</si>
  <si>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</si>
  <si>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</si>
  <si>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</si>
  <si>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</si>
  <si>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</si>
  <si>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</si>
  <si>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</si>
  <si>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</si>
  <si>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</si>
  <si>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</si>
  <si>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</si>
  <si>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</si>
  <si>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</si>
  <si>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</si>
  <si>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</si>
  <si>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</si>
  <si>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</si>
  <si>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</si>
  <si>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</si>
  <si>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</si>
  <si>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</si>
  <si>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</si>
  <si>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</si>
  <si>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</si>
  <si>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</si>
  <si>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</si>
  <si>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</si>
  <si>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</si>
  <si>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</si>
  <si>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</si>
  <si>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</si>
  <si>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</si>
  <si>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</si>
  <si>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</si>
  <si>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</si>
  <si>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</si>
  <si>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</si>
  <si>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</si>
  <si>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</si>
  <si>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</si>
  <si>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</si>
  <si>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</si>
  <si>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</si>
  <si>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</si>
  <si>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</si>
  <si>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</si>
  <si>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</si>
  <si>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</si>
  <si>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</si>
  <si>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</si>
  <si>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</si>
  <si>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</si>
  <si>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</si>
  <si>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</si>
  <si>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</si>
  <si>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</si>
  <si>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</si>
  <si>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</si>
  <si>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</si>
  <si>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</si>
  <si>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</si>
  <si>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</si>
  <si>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</si>
  <si>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</si>
  <si>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</si>
  <si>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</si>
  <si>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</si>
  <si>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</si>
  <si>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</si>
  <si>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</si>
  <si>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</si>
  <si>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</si>
  <si>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</si>
  <si>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</si>
  <si>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</si>
  <si>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</si>
  <si>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</si>
  <si>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</si>
  <si>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</si>
  <si>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</si>
  <si>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</si>
  <si>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</si>
  <si>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</si>
  <si>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</si>
  <si>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</si>
  <si>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</si>
  <si>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</si>
  <si>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</si>
  <si>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</si>
  <si>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</si>
  <si>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</si>
  <si>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</si>
  <si>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</si>
  <si>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</si>
  <si>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</si>
  <si>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</si>
  <si>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</si>
  <si>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</si>
  <si>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</si>
  <si>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</si>
  <si>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</si>
  <si>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</si>
  <si>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</si>
  <si>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</si>
  <si>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</si>
  <si>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</si>
  <si>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</si>
  <si>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</si>
  <si>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</si>
  <si>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</si>
  <si>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</si>
  <si>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</si>
  <si>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</si>
  <si>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</si>
  <si>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</si>
  <si>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</si>
  <si>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</si>
  <si>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</si>
  <si>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</si>
  <si>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</si>
  <si>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</si>
  <si>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</si>
  <si>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</si>
  <si>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</si>
  <si>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</si>
  <si>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</si>
  <si>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</si>
  <si>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</si>
  <si>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</si>
  <si>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</si>
  <si>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</si>
  <si>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</si>
  <si>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</si>
  <si>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</si>
  <si>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</si>
  <si>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</si>
  <si>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</si>
  <si>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</si>
  <si>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</si>
  <si>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</si>
  <si>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</si>
  <si>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</si>
  <si>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</si>
  <si>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</si>
  <si>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</si>
  <si>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</si>
  <si>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</si>
  <si>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</si>
  <si>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</si>
  <si>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</si>
  <si>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</si>
  <si>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</si>
  <si>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</si>
  <si>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</si>
  <si>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</si>
  <si>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</si>
  <si>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</si>
  <si>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</si>
  <si>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</si>
  <si>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</si>
  <si>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</si>
  <si>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</si>
  <si>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</si>
  <si>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</si>
  <si>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</si>
  <si>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</si>
  <si>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</si>
  <si>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</si>
  <si>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</si>
  <si>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</si>
  <si>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</si>
  <si>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</si>
  <si>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</si>
  <si>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</si>
  <si>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</si>
  <si>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</si>
  <si>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</si>
  <si>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</si>
  <si>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</si>
  <si>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</si>
  <si>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</si>
  <si>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</si>
  <si>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</si>
  <si>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</si>
  <si>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</si>
  <si>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</si>
  <si>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</si>
  <si>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</si>
  <si>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</si>
  <si>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</si>
  <si>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</si>
  <si>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</si>
  <si>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</si>
  <si>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</si>
  <si>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</si>
  <si>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</si>
  <si>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</si>
  <si>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</si>
  <si>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</si>
  <si>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</si>
  <si>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</si>
  <si>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</si>
  <si>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</si>
  <si>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</si>
  <si>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</si>
  <si>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</si>
  <si>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</si>
  <si>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</si>
  <si>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</si>
  <si>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</si>
  <si>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</si>
  <si>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</si>
  <si>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</si>
  <si>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</si>
  <si>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</si>
  <si>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</si>
  <si>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</si>
  <si>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</si>
  <si>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</si>
  <si>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</si>
  <si>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</si>
  <si>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</si>
  <si>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</si>
  <si>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</si>
  <si>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</si>
  <si>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</si>
  <si>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</si>
  <si>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</si>
  <si>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</si>
  <si>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</si>
  <si>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</si>
  <si>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</si>
  <si>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</si>
  <si>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</si>
  <si>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</si>
  <si>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</si>
  <si>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</si>
  <si>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</si>
  <si>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</si>
  <si>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</si>
  <si>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</si>
  <si>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</si>
  <si>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</si>
  <si>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</si>
  <si>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</si>
  <si>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</si>
  <si>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</si>
  <si>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</si>
  <si>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</si>
  <si>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</si>
  <si>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</si>
  <si>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</si>
  <si>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</si>
  <si>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</si>
  <si>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</si>
  <si>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</si>
  <si>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</si>
  <si>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</si>
  <si>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</si>
  <si>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</si>
  <si>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</si>
  <si>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</si>
  <si>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</si>
  <si>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</si>
  <si>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</si>
  <si>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</si>
  <si>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</si>
  <si>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</si>
  <si>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</si>
  <si>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</si>
  <si>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</si>
  <si>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</si>
  <si>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</si>
  <si>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</si>
  <si>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</si>
  <si>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</si>
  <si>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</si>
  <si>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</si>
  <si>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</si>
  <si>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</si>
  <si>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</si>
  <si>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</si>
  <si>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</si>
  <si>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</si>
  <si>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</si>
  <si>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</si>
  <si>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</si>
  <si>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</si>
  <si>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</si>
  <si>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</si>
  <si>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</si>
  <si>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</si>
  <si>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</si>
  <si>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</si>
  <si>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</si>
  <si>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</si>
  <si>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</si>
  <si>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</si>
  <si>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</si>
  <si>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</si>
  <si>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</si>
  <si>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</si>
  <si>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</si>
  <si>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</si>
  <si>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</si>
  <si>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</si>
  <si>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</si>
  <si>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</si>
  <si>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</si>
  <si>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</si>
  <si>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</si>
  <si>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</si>
  <si>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</si>
  <si>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</si>
  <si>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</si>
  <si>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</si>
  <si>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</si>
  <si>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</si>
  <si>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</si>
  <si>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</si>
  <si>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</si>
  <si>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</si>
  <si>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</si>
  <si>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</si>
  <si>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</si>
  <si>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</si>
  <si>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</si>
  <si>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</si>
  <si>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</si>
  <si>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</si>
  <si>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</si>
  <si>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</si>
  <si>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</si>
  <si>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</si>
  <si>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</si>
  <si>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</si>
  <si>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</si>
  <si>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</si>
  <si>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</si>
  <si>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</si>
  <si>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</si>
  <si>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</si>
  <si>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</si>
  <si>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</si>
  <si>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</si>
  <si>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</si>
  <si>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</si>
  <si>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</si>
  <si>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</si>
  <si>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</si>
  <si>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</si>
  <si>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</si>
  <si>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</si>
  <si>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</si>
  <si>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</si>
  <si>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</si>
  <si>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</si>
  <si>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</si>
  <si>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</si>
  <si>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</si>
  <si>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</si>
  <si>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</si>
  <si>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</si>
  <si>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</si>
  <si>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</si>
  <si>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</si>
  <si>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</si>
  <si>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</si>
  <si>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</si>
  <si>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</si>
  <si>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</si>
  <si>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</si>
  <si>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</si>
  <si>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</si>
  <si>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</si>
  <si>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</si>
  <si>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</si>
  <si>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</si>
  <si>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</si>
  <si>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</si>
  <si>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</si>
  <si>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</si>
  <si>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</si>
  <si>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</si>
  <si>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</si>
  <si>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</si>
  <si>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</si>
  <si>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</si>
  <si>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</si>
  <si>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</si>
  <si>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</si>
  <si>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</si>
  <si>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</si>
  <si>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</si>
  <si>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</si>
  <si>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</si>
  <si>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</si>
  <si>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</si>
  <si>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</si>
  <si>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</si>
  <si>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</si>
  <si>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</si>
  <si>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</si>
  <si>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</si>
  <si>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</si>
  <si>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</si>
  <si>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</si>
  <si>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</si>
  <si>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</si>
  <si>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</si>
  <si>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</si>
  <si>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</si>
  <si>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</si>
  <si>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</si>
  <si>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</si>
  <si>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</si>
  <si>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</si>
  <si>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</si>
  <si>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</si>
  <si>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</si>
  <si>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</si>
  <si>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</si>
  <si>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</si>
  <si>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</si>
  <si>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</si>
  <si>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</si>
  <si>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</si>
  <si>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</si>
  <si>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</si>
  <si>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</si>
  <si>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</si>
  <si>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</si>
  <si>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</si>
  <si>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</si>
  <si>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</si>
  <si>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</si>
  <si>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</si>
  <si>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</si>
  <si>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</si>
  <si>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</si>
  <si>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</si>
  <si>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</si>
  <si>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</si>
  <si>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</si>
  <si>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</si>
  <si>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</si>
  <si>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</si>
  <si>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</si>
  <si>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</si>
  <si>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</si>
  <si>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</si>
  <si>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</si>
  <si>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</si>
  <si>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</si>
  <si>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</si>
  <si>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</si>
  <si>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</si>
  <si>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</si>
  <si>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</si>
  <si>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</si>
  <si>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</si>
  <si>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</si>
  <si>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</si>
  <si>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</si>
  <si>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</si>
  <si>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</si>
  <si>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</si>
  <si>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</si>
  <si>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</si>
  <si>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</si>
  <si>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</si>
  <si>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</si>
  <si>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</si>
  <si>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</si>
  <si>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</si>
  <si>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</si>
  <si>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</si>
  <si>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</si>
  <si>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</si>
  <si>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</si>
  <si>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</si>
  <si>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</si>
  <si>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</si>
  <si>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</si>
  <si>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</si>
  <si>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</si>
  <si>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</si>
  <si>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</si>
  <si>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</si>
  <si>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</si>
  <si>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</si>
  <si>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</si>
  <si>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</si>
  <si>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</si>
  <si>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</si>
  <si>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</si>
  <si>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</si>
  <si>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</si>
  <si>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</si>
  <si>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</si>
  <si>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</si>
  <si>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</si>
  <si>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</si>
  <si>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</si>
  <si>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</si>
  <si>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</si>
  <si>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</si>
  <si>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</si>
  <si>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</si>
  <si>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</si>
  <si>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</si>
  <si>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</si>
  <si>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</si>
  <si>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</si>
  <si>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</si>
  <si>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</si>
  <si>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</si>
  <si>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</si>
  <si>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</si>
  <si>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</si>
  <si>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</si>
  <si>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</si>
  <si>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</si>
  <si>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</si>
  <si>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</si>
  <si>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</si>
  <si>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</si>
  <si>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</si>
  <si>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</si>
  <si>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</si>
  <si>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</si>
  <si>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</si>
  <si>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</si>
  <si>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</si>
  <si>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</si>
  <si>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</si>
  <si>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</si>
  <si>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</si>
  <si>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</si>
  <si>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</si>
  <si>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</si>
  <si>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</si>
  <si>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</si>
  <si>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</si>
  <si>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</si>
  <si>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</si>
  <si>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</si>
  <si>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</si>
  <si>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</si>
  <si>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</si>
  <si>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</si>
  <si>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</si>
  <si>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</si>
  <si>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</si>
  <si>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</si>
  <si>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</si>
  <si>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</si>
  <si>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</si>
  <si>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</si>
  <si>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</si>
  <si>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</si>
  <si>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</si>
  <si>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</si>
  <si>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</si>
  <si>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</si>
  <si>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</si>
  <si>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</si>
  <si>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</si>
  <si>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</si>
  <si>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</si>
  <si>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</si>
  <si>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</si>
  <si>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</si>
  <si>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</si>
  <si>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</si>
  <si>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</si>
  <si>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</si>
  <si>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</si>
  <si>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</si>
  <si>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</si>
  <si>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</si>
  <si>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</si>
  <si>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</si>
  <si>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</si>
  <si>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</si>
  <si>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</si>
  <si>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</si>
  <si>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</si>
  <si>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</si>
  <si>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</si>
  <si>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</si>
  <si>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</si>
  <si>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</si>
  <si>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</si>
  <si>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</si>
  <si>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</si>
  <si>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</si>
  <si>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</si>
  <si>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</si>
  <si>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</si>
  <si>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</si>
  <si>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</si>
  <si>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</si>
  <si>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</si>
  <si>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</si>
  <si>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</si>
  <si>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</si>
  <si>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</si>
  <si>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</si>
  <si>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</si>
  <si>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</si>
  <si>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</si>
  <si>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</si>
  <si>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</si>
  <si>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</si>
  <si>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</si>
  <si>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</si>
  <si>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</si>
  <si>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</si>
  <si>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</si>
  <si>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</si>
  <si>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</si>
  <si>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</si>
  <si>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</si>
  <si>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</si>
  <si>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</si>
  <si>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</si>
  <si>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</si>
  <si>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</si>
  <si>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</si>
  <si>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</si>
  <si>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</si>
  <si>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</si>
  <si>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</si>
  <si>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</si>
  <si>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</si>
  <si>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</si>
  <si>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</si>
  <si>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</si>
  <si>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</si>
  <si>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</si>
  <si>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</si>
  <si>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</si>
  <si>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</si>
  <si>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</si>
  <si>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</si>
  <si>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</si>
  <si>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</si>
  <si>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</si>
  <si>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</si>
  <si>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</si>
  <si>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</si>
  <si>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</si>
  <si>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</si>
  <si>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</si>
  <si>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</si>
  <si>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</si>
  <si>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</si>
  <si>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</si>
  <si>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</si>
  <si>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</si>
  <si>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</si>
  <si>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</si>
  <si>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</si>
  <si>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</si>
  <si>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</si>
  <si>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</si>
  <si>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</si>
  <si>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</si>
  <si>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</si>
  <si>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</si>
  <si>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</si>
  <si>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</si>
  <si>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</si>
  <si>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</si>
  <si>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</si>
  <si>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</si>
  <si>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</si>
  <si>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</si>
  <si>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</si>
  <si>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</si>
  <si>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</si>
  <si>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</si>
  <si>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</si>
  <si>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</si>
  <si>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</si>
  <si>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</si>
  <si>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</si>
  <si>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</si>
  <si>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</si>
  <si>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</si>
  <si>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</si>
  <si>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</si>
  <si>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</si>
  <si>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</si>
  <si>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</si>
  <si>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</si>
  <si>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</si>
  <si>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</si>
  <si>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</si>
  <si>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</si>
  <si>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</si>
  <si>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</si>
  <si>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</si>
  <si>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</si>
  <si>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</si>
  <si>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</si>
  <si>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</si>
  <si>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</si>
  <si>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</si>
  <si>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</si>
  <si>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</si>
  <si>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</si>
  <si>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</si>
  <si>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</si>
  <si>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</si>
  <si>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</si>
  <si>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</si>
  <si>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</si>
  <si>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</si>
  <si>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</si>
  <si>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</si>
  <si>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</si>
  <si>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</si>
  <si>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</si>
  <si>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</si>
  <si>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</si>
  <si>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</si>
  <si>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</si>
  <si>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</si>
  <si>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</si>
  <si>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</si>
  <si>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</si>
  <si>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</si>
  <si>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</si>
  <si>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</si>
  <si>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</si>
  <si>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</si>
  <si>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</si>
  <si>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</si>
  <si>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</si>
  <si>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</si>
  <si>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</si>
  <si>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</si>
  <si>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</si>
  <si>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</si>
  <si>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</si>
  <si>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</si>
  <si>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</si>
  <si>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</si>
  <si>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</si>
  <si>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</si>
  <si>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</si>
  <si>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</si>
  <si>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</si>
  <si>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</si>
  <si>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</si>
  <si>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</si>
  <si>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</si>
  <si>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</si>
  <si>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</si>
  <si>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</si>
  <si>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</si>
  <si>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</si>
  <si>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</si>
  <si>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</si>
  <si>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</si>
  <si>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</si>
  <si>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</si>
  <si>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</si>
  <si>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</si>
  <si>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</si>
  <si>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</si>
  <si>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</si>
  <si>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</si>
  <si>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</si>
  <si>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</si>
  <si>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</si>
  <si>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</si>
  <si>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</si>
  <si>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</si>
  <si>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</si>
  <si>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</si>
  <si>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</si>
  <si>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</si>
  <si>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</si>
  <si>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</si>
  <si>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</si>
  <si>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</si>
  <si>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</si>
  <si>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</si>
  <si>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</si>
  <si>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</si>
  <si>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</si>
  <si>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</si>
  <si>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</si>
  <si>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</si>
  <si>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</si>
  <si>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</si>
  <si>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</si>
  <si>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</si>
  <si>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</si>
  <si>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</si>
  <si>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</si>
  <si>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</si>
  <si>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</si>
  <si>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</si>
  <si>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</si>
  <si>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</si>
  <si>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</si>
  <si>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</si>
  <si>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</si>
  <si>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</si>
  <si>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</si>
  <si>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</si>
  <si>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</si>
  <si>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</si>
  <si>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</si>
  <si>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</si>
  <si>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</si>
  <si>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</si>
  <si>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</si>
  <si>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</si>
  <si>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</si>
  <si>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</si>
  <si>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</si>
  <si>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</si>
  <si>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</si>
  <si>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</si>
  <si>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</si>
  <si>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</si>
  <si>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</si>
  <si>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</si>
  <si>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</si>
  <si>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</si>
  <si>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</si>
  <si>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</si>
  <si>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</si>
  <si>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</si>
  <si>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</si>
  <si>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</si>
  <si>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</si>
  <si>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</si>
  <si>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</si>
  <si>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</si>
  <si>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</si>
  <si>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</si>
  <si>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</si>
  <si>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</si>
  <si>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</si>
  <si>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</si>
  <si>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</si>
  <si>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</si>
  <si>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</si>
  <si>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</si>
  <si>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</si>
  <si>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</si>
  <si>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</si>
  <si>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</si>
  <si>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</si>
  <si>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</si>
  <si>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</si>
  <si>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</si>
  <si>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</si>
  <si>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</si>
  <si>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</si>
  <si>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</si>
  <si>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</si>
  <si>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</si>
  <si>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</si>
  <si>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</si>
  <si>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</si>
  <si>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</si>
  <si>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</si>
  <si>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</si>
  <si>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</si>
  <si>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</si>
  <si>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</si>
  <si>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</si>
  <si>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</si>
  <si>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</si>
  <si>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</si>
  <si>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</si>
  <si>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</si>
  <si>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</si>
  <si>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</si>
  <si>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</si>
  <si>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</si>
  <si>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</si>
  <si>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</si>
  <si>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</si>
  <si>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</si>
  <si>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</si>
  <si>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</si>
  <si>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</si>
  <si>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</si>
  <si>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</si>
  <si>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</si>
  <si>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</si>
  <si>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</si>
  <si>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</si>
  <si>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</si>
  <si>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</si>
  <si>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</si>
  <si>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</si>
  <si>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</si>
  <si>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</si>
  <si>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</si>
  <si>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</si>
  <si>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</si>
  <si>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</si>
  <si>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</si>
  <si>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</si>
  <si>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</si>
  <si>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</si>
  <si>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</si>
  <si>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</si>
  <si>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</si>
  <si>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</si>
  <si>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</si>
  <si>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</si>
  <si>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</si>
  <si>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</si>
  <si>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</si>
  <si>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</si>
  <si>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</si>
  <si>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</si>
  <si>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</si>
  <si>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</si>
  <si>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</si>
  <si>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</si>
  <si>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</si>
  <si>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</si>
  <si>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</si>
  <si>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</si>
  <si>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</si>
  <si>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</si>
  <si>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</si>
  <si>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</si>
  <si>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</si>
  <si>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</si>
  <si>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</si>
  <si>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</si>
  <si>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</si>
  <si>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</si>
  <si>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</si>
  <si>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</si>
  <si>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</si>
  <si>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</si>
  <si>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</si>
  <si>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</si>
  <si>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</si>
  <si>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</si>
  <si>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</si>
  <si>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</si>
  <si>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</si>
  <si>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</si>
  <si>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</si>
  <si>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</si>
  <si>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</si>
  <si>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</si>
  <si>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</si>
  <si>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</si>
  <si>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</si>
  <si>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</si>
  <si>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</si>
  <si>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</si>
  <si>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</si>
  <si>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</si>
  <si>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</si>
  <si>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</si>
  <si>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</si>
  <si>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</si>
  <si>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</si>
  <si>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</si>
  <si>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</si>
  <si>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</si>
  <si>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</si>
  <si>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</si>
  <si>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</si>
  <si>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</si>
  <si>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</si>
  <si>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</si>
  <si>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</si>
  <si>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</si>
  <si>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</si>
  <si>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</si>
  <si>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</si>
  <si>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</si>
  <si>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</si>
  <si>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</si>
  <si>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</si>
  <si>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</si>
  <si>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</si>
  <si>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</si>
  <si>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</si>
  <si>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</si>
  <si>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</si>
  <si>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</si>
  <si>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</si>
  <si>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</si>
  <si>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</si>
  <si>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</si>
  <si>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</si>
  <si>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</si>
  <si>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</si>
  <si>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</si>
  <si>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</si>
  <si>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</si>
  <si>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</si>
  <si>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</si>
  <si>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</si>
  <si>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</si>
  <si>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</si>
  <si>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</si>
  <si>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</si>
  <si>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</si>
  <si>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</si>
  <si>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</si>
  <si>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</si>
  <si>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</si>
  <si>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</si>
  <si>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</si>
  <si>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</si>
  <si>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</si>
  <si>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</si>
  <si>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</si>
  <si>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</si>
  <si>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</si>
  <si>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</si>
  <si>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</si>
  <si>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</si>
  <si>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</si>
  <si>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</si>
  <si>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</si>
  <si>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</si>
  <si>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</si>
  <si>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</si>
  <si>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</si>
  <si>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</si>
  <si>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</si>
  <si>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</si>
  <si>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</si>
  <si>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</si>
  <si>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</si>
  <si>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</si>
  <si>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</si>
  <si>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</si>
  <si>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</si>
  <si>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</si>
  <si>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</si>
  <si>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</si>
  <si>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</si>
  <si>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</si>
  <si>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</si>
  <si>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</si>
  <si>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</si>
  <si>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</si>
  <si>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</si>
  <si>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</si>
  <si>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</si>
  <si>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</si>
  <si>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</si>
  <si>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</si>
  <si>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</si>
  <si>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</si>
  <si>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</si>
  <si>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</si>
  <si>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</si>
  <si>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</si>
  <si>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</si>
  <si>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</si>
  <si>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</si>
  <si>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</si>
  <si>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</si>
  <si>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</si>
  <si>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</si>
  <si>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</si>
  <si>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</si>
  <si>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</si>
  <si>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</si>
  <si>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</si>
  <si>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</si>
  <si>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</si>
  <si>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</si>
  <si>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</si>
  <si>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</si>
  <si>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</si>
  <si>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</si>
  <si>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</si>
  <si>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</si>
  <si>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</si>
  <si>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</si>
  <si>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</si>
  <si>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</si>
  <si>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</si>
  <si>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</si>
  <si>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</si>
  <si>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</si>
  <si>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</si>
  <si>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</si>
  <si>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</si>
  <si>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</si>
  <si>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</si>
  <si>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</si>
  <si>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</si>
  <si>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</si>
  <si>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</si>
  <si>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</si>
  <si>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</si>
  <si>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</si>
  <si>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</si>
  <si>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</si>
  <si>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</si>
  <si>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</si>
  <si>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</si>
  <si>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</si>
  <si>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</si>
  <si>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</si>
  <si>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</si>
  <si>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</si>
  <si>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</si>
  <si>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</si>
  <si>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</si>
  <si>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</si>
  <si>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</si>
  <si>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</si>
  <si>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</si>
  <si>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</si>
  <si>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</si>
  <si>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</si>
  <si>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</si>
  <si>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</si>
  <si>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</si>
  <si>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</si>
  <si>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</si>
  <si>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</si>
  <si>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</si>
  <si>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</si>
  <si>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</si>
  <si>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</si>
  <si>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</si>
  <si>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</si>
  <si>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</si>
  <si>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</si>
  <si>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</si>
  <si>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</si>
  <si>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</si>
  <si>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</si>
  <si>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</si>
  <si>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</si>
  <si>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</si>
  <si>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</si>
  <si>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</si>
  <si>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</si>
  <si>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</si>
  <si>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</si>
  <si>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</si>
  <si>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</si>
  <si>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</si>
  <si>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</si>
  <si>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</si>
  <si>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</si>
  <si>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</si>
  <si>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</si>
  <si>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</si>
  <si>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</si>
  <si>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</si>
  <si>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</si>
  <si>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</si>
  <si>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</si>
  <si>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</si>
  <si>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</si>
  <si>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</si>
  <si>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</si>
  <si>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</si>
  <si>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</si>
  <si>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</si>
  <si>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</si>
  <si>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</si>
  <si>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</si>
  <si>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</si>
  <si>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</si>
  <si>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</si>
  <si>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</si>
  <si>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</si>
  <si>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</si>
  <si>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</si>
  <si>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</si>
  <si>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</si>
  <si>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</si>
  <si>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</si>
  <si>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</si>
  <si>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</si>
  <si>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</si>
  <si>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</si>
  <si>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</si>
  <si>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</si>
  <si>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</si>
  <si>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</si>
  <si>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</si>
  <si>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</si>
  <si>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</si>
  <si>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</si>
  <si>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</si>
  <si>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</si>
  <si>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</si>
  <si>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</si>
  <si>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</si>
  <si>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</si>
  <si>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</si>
  <si>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</si>
  <si>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</si>
  <si>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</si>
  <si>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</si>
  <si>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</si>
  <si>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</si>
  <si>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</si>
  <si>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</si>
  <si>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</si>
  <si>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</si>
  <si>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</si>
  <si>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</si>
  <si>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</si>
  <si>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</si>
  <si>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</si>
  <si>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</si>
  <si>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</si>
  <si>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</si>
  <si>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</si>
  <si>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</si>
  <si>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</si>
  <si>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</si>
  <si>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</si>
  <si>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</si>
  <si>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</si>
  <si>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</si>
  <si>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</si>
  <si>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</si>
  <si>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</si>
  <si>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</si>
  <si>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</si>
  <si>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</si>
  <si>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</si>
  <si>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</si>
  <si>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</si>
  <si>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</si>
  <si>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</si>
  <si>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</si>
  <si>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</si>
  <si>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</si>
  <si>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</si>
  <si>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</si>
  <si>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</si>
  <si>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</si>
  <si>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</si>
  <si>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</si>
  <si>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</si>
  <si>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</si>
  <si>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</si>
  <si>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</si>
  <si>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</si>
  <si>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</si>
  <si>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</si>
  <si>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</si>
  <si>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</si>
  <si>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</si>
  <si>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</si>
  <si>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</si>
  <si>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</si>
  <si>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</si>
  <si>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</si>
  <si>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</si>
  <si>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</si>
  <si>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</si>
  <si>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</si>
  <si>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</si>
  <si>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</si>
  <si>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</si>
  <si>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</si>
  <si>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</si>
  <si>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</si>
  <si>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</si>
  <si>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</si>
  <si>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</si>
  <si>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</si>
  <si>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</si>
  <si>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</si>
  <si>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</si>
  <si>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</si>
  <si>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</si>
  <si>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</si>
  <si>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</si>
  <si>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</si>
  <si>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</si>
  <si>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</si>
  <si>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</si>
  <si>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</si>
  <si>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</si>
  <si>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</si>
  <si>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</si>
  <si>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</si>
  <si>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</si>
  <si>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</si>
  <si>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</si>
  <si>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</si>
  <si>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</si>
  <si>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</si>
  <si>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</si>
  <si>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</si>
  <si>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</si>
  <si>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</si>
  <si>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</si>
  <si>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</si>
  <si>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</si>
  <si>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</si>
  <si>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</si>
  <si>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</si>
  <si>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</si>
  <si>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</si>
  <si>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</si>
  <si>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</si>
  <si>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</si>
  <si>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</si>
  <si>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</si>
  <si>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</si>
  <si>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</si>
  <si>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</si>
  <si>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</si>
  <si>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</si>
  <si>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</si>
  <si>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</si>
  <si>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</si>
  <si>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</si>
  <si>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</si>
  <si>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</si>
  <si>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</si>
  <si>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</si>
  <si>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</si>
  <si>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</si>
  <si>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</si>
  <si>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</si>
  <si>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</si>
  <si>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</si>
  <si>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</si>
  <si>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</si>
  <si>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</si>
  <si>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</si>
  <si>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</si>
  <si>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</si>
  <si>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</si>
  <si>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</si>
  <si>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</si>
  <si>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</si>
  <si>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</si>
  <si>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</si>
  <si>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</si>
  <si>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</si>
  <si>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</si>
  <si>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</si>
  <si>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</si>
  <si>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</si>
  <si>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</si>
  <si>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</si>
  <si>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</si>
  <si>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</si>
  <si>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</si>
  <si>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</si>
  <si>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</si>
  <si>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</si>
  <si>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</si>
  <si>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</si>
  <si>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</si>
  <si>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</si>
  <si>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</si>
  <si>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</si>
  <si>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</si>
  <si>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</si>
  <si>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</si>
  <si>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</si>
  <si>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</si>
  <si>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</si>
  <si>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</si>
  <si>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</si>
  <si>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</si>
  <si>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</si>
  <si>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</si>
  <si>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</si>
  <si>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</si>
  <si>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</si>
  <si>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</si>
  <si>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</si>
  <si>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</si>
  <si>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</si>
  <si>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</si>
  <si>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</si>
  <si>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</si>
  <si>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</si>
  <si>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</si>
  <si>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</si>
  <si>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</si>
  <si>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</si>
  <si>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</si>
  <si>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</si>
  <si>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</si>
  <si>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</si>
  <si>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</si>
  <si>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</si>
  <si>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</si>
  <si>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</si>
  <si>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</si>
  <si>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</si>
  <si>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</si>
  <si>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</si>
  <si>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</si>
  <si>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</si>
  <si>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</si>
  <si>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</si>
  <si>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</si>
  <si>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</si>
  <si>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</si>
  <si>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</si>
  <si>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</si>
  <si>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</si>
  <si>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</si>
  <si>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</si>
  <si>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</si>
  <si>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</si>
  <si>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</si>
  <si>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</si>
  <si>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</si>
  <si>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</si>
  <si>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</si>
  <si>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</si>
  <si>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</si>
  <si>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</si>
  <si>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</si>
  <si>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</si>
  <si>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</si>
  <si>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</si>
  <si>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</si>
  <si>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</si>
  <si>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</si>
  <si>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</si>
  <si>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</si>
  <si>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</si>
  <si>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</si>
  <si>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</si>
  <si>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</si>
  <si>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</si>
  <si>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</si>
  <si>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</si>
  <si>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</si>
  <si>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</si>
  <si>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</si>
  <si>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</si>
  <si>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</si>
  <si>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</si>
  <si>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</si>
  <si>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</si>
  <si>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</si>
  <si>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</si>
  <si>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</si>
  <si>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</si>
  <si>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</si>
  <si>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</si>
  <si>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</si>
  <si>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</si>
  <si>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</si>
  <si>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</si>
  <si>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</si>
  <si>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</si>
  <si>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</si>
  <si>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</si>
  <si>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</si>
  <si>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</si>
  <si>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</si>
  <si>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</si>
  <si>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</si>
  <si>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</si>
  <si>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</si>
  <si>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</si>
  <si>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</si>
  <si>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</si>
  <si>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</si>
  <si>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</si>
  <si>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</si>
  <si>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</si>
  <si>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</si>
  <si>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</si>
  <si>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</si>
  <si>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</si>
  <si>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</si>
  <si>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</si>
  <si>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</si>
  <si>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</si>
  <si>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</si>
  <si>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</si>
  <si>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</si>
  <si>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</si>
  <si>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</si>
  <si>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</si>
  <si>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</si>
  <si>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</si>
  <si>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</si>
  <si>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</si>
  <si>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</si>
  <si>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</si>
  <si>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</si>
  <si>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</si>
  <si>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</si>
  <si>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</si>
  <si>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</si>
  <si>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</si>
  <si>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</si>
  <si>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</si>
  <si>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</si>
  <si>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</si>
  <si>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</si>
  <si>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</si>
  <si>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</si>
  <si>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</si>
  <si>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</si>
  <si>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</si>
  <si>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</si>
  <si>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</si>
  <si>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</si>
  <si>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</si>
  <si>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</si>
  <si>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</si>
  <si>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</si>
  <si>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</si>
  <si>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</si>
  <si>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</si>
  <si>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</si>
  <si>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</si>
  <si>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</si>
  <si>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</si>
  <si>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</si>
  <si>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</si>
  <si>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</si>
  <si>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</si>
  <si>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</si>
  <si>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</si>
  <si>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</si>
  <si>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</si>
  <si>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</si>
  <si>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</si>
  <si>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</si>
  <si>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</si>
  <si>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</si>
  <si>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</si>
  <si>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</si>
  <si>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</si>
  <si>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</si>
  <si>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</si>
  <si>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</si>
  <si>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</si>
  <si>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</si>
  <si>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</si>
  <si>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</si>
  <si>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</si>
  <si>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</si>
  <si>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</si>
  <si>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</si>
  <si>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</si>
  <si>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</si>
  <si>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</si>
  <si>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</si>
  <si>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</si>
  <si>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</si>
  <si>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</si>
  <si>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</si>
  <si>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</si>
  <si>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</si>
  <si>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</si>
  <si>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</si>
  <si>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</si>
  <si>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ANTE KOVAČIĆA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</si>
</sst>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3181643.42</v>
      </c>
      <c r="D2" s="6">
        <f>'PR-RAS'!E6</f>
        <v>3931215</v>
      </c>
      <c r="E2" s="6">
        <v>0</v>
      </c>
      <c r="F2" s="6">
        <v>0</v>
      </c>
      <c r="G2" s="7">
        <f t="shared" ref="G2:G264" si="0">(B2/1000)*(C2*1+D2*2)</f>
        <v>11044.073420000001</v>
      </c>
      <c r="H2" s="7">
        <f t="shared" ref="H2:H264" si="1">ABS(C2-ROUND(C2,0))+ABS(D2-ROUND(D2,0))</f>
        <v>0.41999999992549419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2475195.4900000002</v>
      </c>
      <c r="D46" s="1">
        <f>'PR-RAS'!E50</f>
        <v>3106222.06</v>
      </c>
      <c r="E46" s="1">
        <v>0</v>
      </c>
      <c r="F46" s="1">
        <v>0</v>
      </c>
      <c r="G46" s="2">
        <f t="shared" si="0"/>
        <v>390943.78244999994</v>
      </c>
      <c r="H46" s="2">
        <f t="shared" si="1"/>
        <v>0.55000000027939677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2450264.41</v>
      </c>
      <c r="D64" s="1">
        <f>'PR-RAS'!E68</f>
        <v>3052050.63</v>
      </c>
      <c r="E64" s="1">
        <v>0</v>
      </c>
      <c r="F64" s="1">
        <v>0</v>
      </c>
      <c r="G64" s="2">
        <f t="shared" si="0"/>
        <v>538925.03720999998</v>
      </c>
      <c r="H64" s="2">
        <f t="shared" si="1"/>
        <v>0.78000000026077032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2370899.33</v>
      </c>
      <c r="D65" s="1">
        <f>'PR-RAS'!E69</f>
        <v>3050290.63</v>
      </c>
      <c r="E65" s="1">
        <v>0</v>
      </c>
      <c r="F65" s="1">
        <v>0</v>
      </c>
      <c r="G65" s="2">
        <f t="shared" si="0"/>
        <v>542174.75775999995</v>
      </c>
      <c r="H65" s="2">
        <f t="shared" si="1"/>
        <v>0.70000000018626451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79365.08</v>
      </c>
      <c r="D66" s="1">
        <f>'PR-RAS'!E70</f>
        <v>1760</v>
      </c>
      <c r="E66" s="1">
        <v>0</v>
      </c>
      <c r="F66" s="1">
        <v>0</v>
      </c>
      <c r="G66" s="2">
        <f t="shared" si="0"/>
        <v>5387.5302000000001</v>
      </c>
      <c r="H66" s="2">
        <f t="shared" si="1"/>
        <v>8.000000000174623E-2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24931.08</v>
      </c>
      <c r="D73" s="1">
        <f>'PR-RAS'!E77</f>
        <v>54171.43</v>
      </c>
      <c r="E73" s="1">
        <v>0</v>
      </c>
      <c r="F73" s="1">
        <v>0</v>
      </c>
      <c r="G73" s="2">
        <f t="shared" si="0"/>
        <v>9595.7236799999991</v>
      </c>
      <c r="H73" s="2">
        <f t="shared" si="1"/>
        <v>0.51000000000203727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504</v>
      </c>
      <c r="D74" s="1">
        <f>'PR-RAS'!E78</f>
        <v>500</v>
      </c>
      <c r="E74" s="1">
        <v>0</v>
      </c>
      <c r="F74" s="1">
        <v>0</v>
      </c>
      <c r="G74" s="2">
        <f t="shared" si="0"/>
        <v>109.79199999999999</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24427.08</v>
      </c>
      <c r="D76" s="1">
        <f>'PR-RAS'!E80</f>
        <v>53671.43</v>
      </c>
      <c r="E76" s="1">
        <v>0</v>
      </c>
      <c r="F76" s="1">
        <v>0</v>
      </c>
      <c r="G76" s="2">
        <f t="shared" si="0"/>
        <v>9882.7454999999991</v>
      </c>
      <c r="H76" s="2">
        <f t="shared" si="1"/>
        <v>0.51000000000203727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17.43</v>
      </c>
      <c r="D78" s="1">
        <f>'PR-RAS'!E82</f>
        <v>43.16</v>
      </c>
      <c r="E78" s="1">
        <v>0</v>
      </c>
      <c r="F78" s="1">
        <v>0</v>
      </c>
      <c r="G78" s="2">
        <f t="shared" si="0"/>
        <v>7.9887499999999996</v>
      </c>
      <c r="H78" s="2">
        <f t="shared" si="1"/>
        <v>0.58999999999999631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17.43</v>
      </c>
      <c r="D79" s="1">
        <f>'PR-RAS'!E83</f>
        <v>43.16</v>
      </c>
      <c r="E79" s="1">
        <v>0</v>
      </c>
      <c r="F79" s="1">
        <v>0</v>
      </c>
      <c r="G79" s="2">
        <f t="shared" si="0"/>
        <v>8.0924999999999994</v>
      </c>
      <c r="H79" s="2">
        <f t="shared" si="1"/>
        <v>0.58999999999999631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17.43</v>
      </c>
      <c r="D81" s="1">
        <f>'PR-RAS'!E85</f>
        <v>43.16</v>
      </c>
      <c r="E81" s="1">
        <v>0</v>
      </c>
      <c r="F81" s="1">
        <v>0</v>
      </c>
      <c r="G81" s="2">
        <f t="shared" si="0"/>
        <v>8.3000000000000007</v>
      </c>
      <c r="H81" s="2">
        <f t="shared" si="1"/>
        <v>0.58999999999999631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122612.3</v>
      </c>
      <c r="D102" s="1">
        <f>'PR-RAS'!E106</f>
        <v>110192.44</v>
      </c>
      <c r="E102" s="1">
        <v>0</v>
      </c>
      <c r="F102" s="1">
        <v>0</v>
      </c>
      <c r="G102" s="2">
        <f t="shared" si="0"/>
        <v>34642.715179999999</v>
      </c>
      <c r="H102" s="2">
        <f t="shared" si="1"/>
        <v>0.74000000000523869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122612.3</v>
      </c>
      <c r="D108" s="1">
        <f>'PR-RAS'!E112</f>
        <v>110192.44</v>
      </c>
      <c r="E108" s="1">
        <v>0</v>
      </c>
      <c r="F108" s="1">
        <v>0</v>
      </c>
      <c r="G108" s="2">
        <f t="shared" si="0"/>
        <v>36700.698259999997</v>
      </c>
      <c r="H108" s="2">
        <f t="shared" si="1"/>
        <v>0.74000000000523869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122612.3</v>
      </c>
      <c r="D113" s="1">
        <f>'PR-RAS'!E117</f>
        <v>110192.44</v>
      </c>
      <c r="E113" s="1">
        <v>0</v>
      </c>
      <c r="F113" s="1">
        <v>0</v>
      </c>
      <c r="G113" s="2">
        <f t="shared" si="0"/>
        <v>38415.684159999997</v>
      </c>
      <c r="H113" s="2">
        <f t="shared" si="1"/>
        <v>0.74000000000523869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17341</v>
      </c>
      <c r="D120" s="1">
        <f>'PR-RAS'!E124</f>
        <v>35143.53</v>
      </c>
      <c r="E120" s="1">
        <v>0</v>
      </c>
      <c r="F120" s="1">
        <v>0</v>
      </c>
      <c r="G120" s="2">
        <f t="shared" si="0"/>
        <v>10427.73914</v>
      </c>
      <c r="H120" s="2">
        <f t="shared" si="1"/>
        <v>0.47000000000116415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11786.76</v>
      </c>
      <c r="D121" s="1">
        <f>'PR-RAS'!E125</f>
        <v>35043.53</v>
      </c>
      <c r="E121" s="1">
        <v>0</v>
      </c>
      <c r="F121" s="1">
        <v>0</v>
      </c>
      <c r="G121" s="2">
        <f t="shared" si="0"/>
        <v>9824.8583999999992</v>
      </c>
      <c r="H121" s="2">
        <f t="shared" si="1"/>
        <v>0.71000000000094587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325.75</v>
      </c>
      <c r="D122" s="1">
        <f>'PR-RAS'!E126</f>
        <v>31</v>
      </c>
      <c r="E122" s="1">
        <v>0</v>
      </c>
      <c r="F122" s="1">
        <v>0</v>
      </c>
      <c r="G122" s="2">
        <f t="shared" si="0"/>
        <v>46.917749999999998</v>
      </c>
      <c r="H122" s="2">
        <f t="shared" si="1"/>
        <v>0.25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11461.01</v>
      </c>
      <c r="D123" s="1">
        <f>'PR-RAS'!E127</f>
        <v>35012.53</v>
      </c>
      <c r="E123" s="1">
        <v>0</v>
      </c>
      <c r="F123" s="1">
        <v>0</v>
      </c>
      <c r="G123" s="2">
        <f t="shared" si="0"/>
        <v>9941.3005399999984</v>
      </c>
      <c r="H123" s="2">
        <f t="shared" si="1"/>
        <v>0.48000000000138243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5554.24</v>
      </c>
      <c r="D124" s="1">
        <f>'PR-RAS'!E128</f>
        <v>100</v>
      </c>
      <c r="E124" s="1">
        <v>0</v>
      </c>
      <c r="F124" s="1">
        <v>0</v>
      </c>
      <c r="G124" s="2">
        <f t="shared" si="0"/>
        <v>707.77152000000001</v>
      </c>
      <c r="H124" s="2">
        <f t="shared" si="1"/>
        <v>0.23999999999978172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5554.24</v>
      </c>
      <c r="D125" s="1">
        <f>'PR-RAS'!E129</f>
        <v>100</v>
      </c>
      <c r="E125" s="1">
        <v>0</v>
      </c>
      <c r="F125" s="1">
        <v>0</v>
      </c>
      <c r="G125" s="2">
        <f t="shared" si="0"/>
        <v>713.52575999999999</v>
      </c>
      <c r="H125" s="2">
        <f t="shared" si="1"/>
        <v>0.23999999999978172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566477.19999999995</v>
      </c>
      <c r="D129" s="1">
        <f>'PR-RAS'!E133</f>
        <v>679613.81</v>
      </c>
      <c r="E129" s="1">
        <v>0</v>
      </c>
      <c r="F129" s="1">
        <v>0</v>
      </c>
      <c r="G129" s="2">
        <f t="shared" si="0"/>
        <v>246490.21696000002</v>
      </c>
      <c r="H129" s="2">
        <f t="shared" si="1"/>
        <v>0.38999999989755452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566477.19999999995</v>
      </c>
      <c r="D130" s="1">
        <f>'PR-RAS'!E134</f>
        <v>679613.81</v>
      </c>
      <c r="E130" s="1">
        <v>0</v>
      </c>
      <c r="F130" s="1">
        <v>0</v>
      </c>
      <c r="G130" s="2">
        <f t="shared" si="0"/>
        <v>248415.92178</v>
      </c>
      <c r="H130" s="2">
        <f t="shared" si="1"/>
        <v>0.38999999989755452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550712.61</v>
      </c>
      <c r="D131" s="1">
        <f>'PR-RAS'!E135</f>
        <v>677323.78</v>
      </c>
      <c r="E131" s="1">
        <v>0</v>
      </c>
      <c r="F131" s="1">
        <v>0</v>
      </c>
      <c r="G131" s="2">
        <f t="shared" si="0"/>
        <v>247696.82209999999</v>
      </c>
      <c r="H131" s="2">
        <f t="shared" si="1"/>
        <v>0.60999999998603016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15764.59</v>
      </c>
      <c r="D132" s="1">
        <f>'PR-RAS'!E136</f>
        <v>2290.0300000000002</v>
      </c>
      <c r="E132" s="1">
        <v>0</v>
      </c>
      <c r="F132" s="1">
        <v>0</v>
      </c>
      <c r="G132" s="2">
        <f t="shared" si="0"/>
        <v>2665.1491500000002</v>
      </c>
      <c r="H132" s="2">
        <f t="shared" si="1"/>
        <v>0.44000000000005457</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3033786.36</v>
      </c>
      <c r="D147" s="1">
        <f>'PR-RAS'!E151</f>
        <v>3876555.9800000004</v>
      </c>
      <c r="E147" s="1">
        <v>0</v>
      </c>
      <c r="F147" s="1">
        <v>0</v>
      </c>
      <c r="G147" s="2">
        <f t="shared" si="0"/>
        <v>1574887.15472</v>
      </c>
      <c r="H147" s="2">
        <f t="shared" si="1"/>
        <v>0.37999999942258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2400391.42</v>
      </c>
      <c r="D148" s="1">
        <f>'PR-RAS'!E152</f>
        <v>3170144.8200000003</v>
      </c>
      <c r="E148" s="1">
        <v>0</v>
      </c>
      <c r="F148" s="1">
        <v>0</v>
      </c>
      <c r="G148" s="2">
        <f t="shared" si="0"/>
        <v>1284880.1158199999</v>
      </c>
      <c r="H148" s="2">
        <f t="shared" si="1"/>
        <v>0.59999999962747097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1984430.66</v>
      </c>
      <c r="D149" s="1">
        <f>'PR-RAS'!E153</f>
        <v>2620772.8400000003</v>
      </c>
      <c r="E149" s="1">
        <v>0</v>
      </c>
      <c r="F149" s="1">
        <v>0</v>
      </c>
      <c r="G149" s="2">
        <f t="shared" si="0"/>
        <v>1069444.49832</v>
      </c>
      <c r="H149" s="2">
        <f t="shared" si="1"/>
        <v>0.49999999976716936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1981161.24</v>
      </c>
      <c r="D150" s="1">
        <f>'PR-RAS'!E154</f>
        <v>2617802.41</v>
      </c>
      <c r="E150" s="1">
        <v>0</v>
      </c>
      <c r="F150" s="1">
        <v>0</v>
      </c>
      <c r="G150" s="2">
        <f t="shared" si="0"/>
        <v>1075298.1429399999</v>
      </c>
      <c r="H150" s="2">
        <f t="shared" si="1"/>
        <v>0.65000000013969839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3269.42</v>
      </c>
      <c r="D152" s="1">
        <f>'PR-RAS'!E156</f>
        <v>2970.43</v>
      </c>
      <c r="E152" s="1">
        <v>0</v>
      </c>
      <c r="F152" s="1">
        <v>0</v>
      </c>
      <c r="G152" s="2">
        <f t="shared" si="0"/>
        <v>1390.7522799999997</v>
      </c>
      <c r="H152" s="2">
        <f t="shared" si="1"/>
        <v>0.84999999999990905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87391.62</v>
      </c>
      <c r="D154" s="1">
        <f>'PR-RAS'!E158</f>
        <v>116649.79</v>
      </c>
      <c r="E154" s="1">
        <v>0</v>
      </c>
      <c r="F154" s="1">
        <v>0</v>
      </c>
      <c r="G154" s="2">
        <f t="shared" si="0"/>
        <v>49065.753599999989</v>
      </c>
      <c r="H154" s="2">
        <f t="shared" si="1"/>
        <v>0.59000000001105946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328569.14</v>
      </c>
      <c r="D155" s="1">
        <f>'PR-RAS'!E159</f>
        <v>432722.19</v>
      </c>
      <c r="E155" s="1">
        <v>0</v>
      </c>
      <c r="F155" s="1">
        <v>0</v>
      </c>
      <c r="G155" s="2">
        <f t="shared" si="0"/>
        <v>183878.08207999999</v>
      </c>
      <c r="H155" s="2">
        <f t="shared" si="1"/>
        <v>0.33000000001629815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328569.14</v>
      </c>
      <c r="D157" s="1">
        <f>'PR-RAS'!E161</f>
        <v>432722.19</v>
      </c>
      <c r="E157" s="1">
        <v>0</v>
      </c>
      <c r="F157" s="1">
        <v>0</v>
      </c>
      <c r="G157" s="2">
        <f t="shared" si="0"/>
        <v>186266.10912000001</v>
      </c>
      <c r="H157" s="2">
        <f t="shared" si="1"/>
        <v>0.33000000001629815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510179.57000000007</v>
      </c>
      <c r="D159" s="1">
        <f>'PR-RAS'!E163</f>
        <v>569618.09</v>
      </c>
      <c r="E159" s="1">
        <v>0</v>
      </c>
      <c r="F159" s="1">
        <v>0</v>
      </c>
      <c r="G159" s="2">
        <f t="shared" si="0"/>
        <v>260607.68849999999</v>
      </c>
      <c r="H159" s="2">
        <f t="shared" si="1"/>
        <v>0.51999999990221113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63874.69</v>
      </c>
      <c r="D160" s="1">
        <f>'PR-RAS'!E164</f>
        <v>64448.62</v>
      </c>
      <c r="E160" s="1">
        <v>0</v>
      </c>
      <c r="F160" s="1">
        <v>0</v>
      </c>
      <c r="G160" s="2">
        <f t="shared" si="0"/>
        <v>30650.736870000001</v>
      </c>
      <c r="H160" s="2">
        <f t="shared" si="1"/>
        <v>0.68999999999505235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12260.53</v>
      </c>
      <c r="D161" s="1">
        <f>'PR-RAS'!E165</f>
        <v>14550.55</v>
      </c>
      <c r="E161" s="1">
        <v>0</v>
      </c>
      <c r="F161" s="1">
        <v>0</v>
      </c>
      <c r="G161" s="2">
        <f t="shared" si="0"/>
        <v>6617.8607999999995</v>
      </c>
      <c r="H161" s="2">
        <f t="shared" si="1"/>
        <v>0.92000000000007276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48381.29</v>
      </c>
      <c r="D162" s="1">
        <f>'PR-RAS'!E166</f>
        <v>47866.67</v>
      </c>
      <c r="E162" s="1">
        <v>0</v>
      </c>
      <c r="F162" s="1">
        <v>0</v>
      </c>
      <c r="G162" s="2">
        <f t="shared" si="0"/>
        <v>23202.455430000002</v>
      </c>
      <c r="H162" s="2">
        <f t="shared" si="1"/>
        <v>0.62000000000261934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3016.01</v>
      </c>
      <c r="D163" s="1">
        <f>'PR-RAS'!E167</f>
        <v>1710.4</v>
      </c>
      <c r="E163" s="1">
        <v>0</v>
      </c>
      <c r="F163" s="1">
        <v>0</v>
      </c>
      <c r="G163" s="2">
        <f t="shared" si="0"/>
        <v>1042.76322</v>
      </c>
      <c r="H163" s="2">
        <f t="shared" si="1"/>
        <v>0.41000000000030923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216.86</v>
      </c>
      <c r="D164" s="1">
        <f>'PR-RAS'!E168</f>
        <v>321</v>
      </c>
      <c r="E164" s="1">
        <v>0</v>
      </c>
      <c r="F164" s="1">
        <v>0</v>
      </c>
      <c r="G164" s="2">
        <f t="shared" si="0"/>
        <v>139.99418</v>
      </c>
      <c r="H164" s="2">
        <f t="shared" si="1"/>
        <v>0.13999999999998636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338986.53000000009</v>
      </c>
      <c r="D165" s="1">
        <f>'PR-RAS'!E169</f>
        <v>366930.05999999994</v>
      </c>
      <c r="E165" s="1">
        <v>0</v>
      </c>
      <c r="F165" s="1">
        <v>0</v>
      </c>
      <c r="G165" s="2">
        <f t="shared" si="0"/>
        <v>175946.85060000001</v>
      </c>
      <c r="H165" s="2">
        <f t="shared" si="1"/>
        <v>0.52999999985331669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20953.080000000002</v>
      </c>
      <c r="D166" s="1">
        <f>'PR-RAS'!E170</f>
        <v>23489.55</v>
      </c>
      <c r="E166" s="1">
        <v>0</v>
      </c>
      <c r="F166" s="1">
        <v>0</v>
      </c>
      <c r="G166" s="2">
        <f t="shared" si="0"/>
        <v>11208.8097</v>
      </c>
      <c r="H166" s="2">
        <f t="shared" si="1"/>
        <v>0.53000000000247383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255602.14</v>
      </c>
      <c r="D167" s="1">
        <f>'PR-RAS'!E171</f>
        <v>269879.49</v>
      </c>
      <c r="E167" s="1">
        <v>0</v>
      </c>
      <c r="F167" s="1">
        <v>0</v>
      </c>
      <c r="G167" s="2">
        <f t="shared" si="0"/>
        <v>132029.94592</v>
      </c>
      <c r="H167" s="2">
        <f t="shared" si="1"/>
        <v>0.63000000000465661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57087.19</v>
      </c>
      <c r="D168" s="1">
        <f>'PR-RAS'!E172</f>
        <v>62044.29</v>
      </c>
      <c r="E168" s="1">
        <v>0</v>
      </c>
      <c r="F168" s="1">
        <v>0</v>
      </c>
      <c r="G168" s="2">
        <f t="shared" si="0"/>
        <v>30256.353590000006</v>
      </c>
      <c r="H168" s="2">
        <f t="shared" si="1"/>
        <v>0.48000000000320142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4652.58</v>
      </c>
      <c r="D169" s="1">
        <f>'PR-RAS'!E173</f>
        <v>3693.47</v>
      </c>
      <c r="E169" s="1">
        <v>0</v>
      </c>
      <c r="F169" s="1">
        <v>0</v>
      </c>
      <c r="G169" s="2">
        <f t="shared" si="0"/>
        <v>2022.6393600000001</v>
      </c>
      <c r="H169" s="2">
        <f t="shared" si="1"/>
        <v>0.88999999999987267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222.26</v>
      </c>
      <c r="D170" s="1">
        <f>'PR-RAS'!E174</f>
        <v>6484.08</v>
      </c>
      <c r="E170" s="1">
        <v>0</v>
      </c>
      <c r="F170" s="1">
        <v>0</v>
      </c>
      <c r="G170" s="2">
        <f t="shared" si="0"/>
        <v>2229.1809800000001</v>
      </c>
      <c r="H170" s="2">
        <f t="shared" si="1"/>
        <v>0.33999999999991815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469.28</v>
      </c>
      <c r="D172" s="1">
        <f>'PR-RAS'!E176</f>
        <v>1339.18</v>
      </c>
      <c r="E172" s="1">
        <v>0</v>
      </c>
      <c r="F172" s="1">
        <v>0</v>
      </c>
      <c r="G172" s="2">
        <f t="shared" si="0"/>
        <v>538.24644000000012</v>
      </c>
      <c r="H172" s="2">
        <f t="shared" si="1"/>
        <v>0.46000000000003638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62026.79</v>
      </c>
      <c r="D173" s="1">
        <f>'PR-RAS'!E177</f>
        <v>96534.139999999985</v>
      </c>
      <c r="E173" s="1">
        <v>0</v>
      </c>
      <c r="F173" s="1">
        <v>0</v>
      </c>
      <c r="G173" s="2">
        <f t="shared" si="0"/>
        <v>43876.352039999991</v>
      </c>
      <c r="H173" s="2">
        <f t="shared" si="1"/>
        <v>0.34999999998399289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1558.66</v>
      </c>
      <c r="D174" s="1">
        <f>'PR-RAS'!E178</f>
        <v>1220.96</v>
      </c>
      <c r="E174" s="1">
        <v>0</v>
      </c>
      <c r="F174" s="1">
        <v>0</v>
      </c>
      <c r="G174" s="2">
        <f t="shared" si="0"/>
        <v>692.10033999999996</v>
      </c>
      <c r="H174" s="2">
        <f t="shared" si="1"/>
        <v>0.37999999999988177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13546.74</v>
      </c>
      <c r="D175" s="1">
        <f>'PR-RAS'!E179</f>
        <v>37264.49</v>
      </c>
      <c r="E175" s="1">
        <v>0</v>
      </c>
      <c r="F175" s="1">
        <v>0</v>
      </c>
      <c r="G175" s="2">
        <f t="shared" si="0"/>
        <v>15325.175279999999</v>
      </c>
      <c r="H175" s="2">
        <f t="shared" si="1"/>
        <v>0.74999999999818101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632.21</v>
      </c>
      <c r="D176" s="1">
        <f>'PR-RAS'!E180</f>
        <v>0</v>
      </c>
      <c r="E176" s="1">
        <v>0</v>
      </c>
      <c r="F176" s="1">
        <v>0</v>
      </c>
      <c r="G176" s="2">
        <f t="shared" si="0"/>
        <v>110.63675000000001</v>
      </c>
      <c r="H176" s="2">
        <f t="shared" si="1"/>
        <v>0.21000000000003638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20686.88</v>
      </c>
      <c r="D177" s="1">
        <f>'PR-RAS'!E181</f>
        <v>16723</v>
      </c>
      <c r="E177" s="1">
        <v>0</v>
      </c>
      <c r="F177" s="1">
        <v>0</v>
      </c>
      <c r="G177" s="2">
        <f t="shared" si="0"/>
        <v>9527.38688</v>
      </c>
      <c r="H177" s="2">
        <f t="shared" si="1"/>
        <v>0.11999999999898137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7115.12</v>
      </c>
      <c r="D178" s="1">
        <f>'PR-RAS'!E182</f>
        <v>6612.19</v>
      </c>
      <c r="E178" s="1">
        <v>0</v>
      </c>
      <c r="F178" s="1">
        <v>0</v>
      </c>
      <c r="G178" s="2">
        <f t="shared" si="0"/>
        <v>3600.0915</v>
      </c>
      <c r="H178" s="2">
        <f t="shared" si="1"/>
        <v>0.30999999999949068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1074.06</v>
      </c>
      <c r="D179" s="1">
        <f>'PR-RAS'!E183</f>
        <v>15553.45</v>
      </c>
      <c r="E179" s="1">
        <v>0</v>
      </c>
      <c r="F179" s="1">
        <v>0</v>
      </c>
      <c r="G179" s="2">
        <f t="shared" si="0"/>
        <v>5728.2108800000005</v>
      </c>
      <c r="H179" s="2">
        <f t="shared" si="1"/>
        <v>0.51000000000067303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12062.75</v>
      </c>
      <c r="D180" s="1">
        <f>'PR-RAS'!E184</f>
        <v>10936.96</v>
      </c>
      <c r="E180" s="1">
        <v>0</v>
      </c>
      <c r="F180" s="1">
        <v>0</v>
      </c>
      <c r="G180" s="2">
        <f t="shared" si="0"/>
        <v>6074.6639299999997</v>
      </c>
      <c r="H180" s="2">
        <f t="shared" si="1"/>
        <v>0.29000000000087311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2687.56</v>
      </c>
      <c r="D181" s="1">
        <f>'PR-RAS'!E185</f>
        <v>2687.56</v>
      </c>
      <c r="E181" s="1">
        <v>0</v>
      </c>
      <c r="F181" s="1">
        <v>0</v>
      </c>
      <c r="G181" s="2">
        <f t="shared" si="0"/>
        <v>1451.2824000000001</v>
      </c>
      <c r="H181" s="2">
        <f t="shared" si="1"/>
        <v>0.88000000000010914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2662.81</v>
      </c>
      <c r="D182" s="1">
        <f>'PR-RAS'!E186</f>
        <v>5535.53</v>
      </c>
      <c r="E182" s="1">
        <v>0</v>
      </c>
      <c r="F182" s="1">
        <v>0</v>
      </c>
      <c r="G182" s="2">
        <f t="shared" si="0"/>
        <v>2485.8304699999999</v>
      </c>
      <c r="H182" s="2">
        <f t="shared" si="1"/>
        <v>0.66000000000030923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45291.56</v>
      </c>
      <c r="D184" s="1">
        <f>'PR-RAS'!E188</f>
        <v>41705.270000000004</v>
      </c>
      <c r="E184" s="1">
        <v>0</v>
      </c>
      <c r="F184" s="1">
        <v>0</v>
      </c>
      <c r="G184" s="2">
        <f t="shared" si="0"/>
        <v>23552.4843</v>
      </c>
      <c r="H184" s="2">
        <f t="shared" si="1"/>
        <v>0.71000000000640284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3735.32</v>
      </c>
      <c r="D185" s="1">
        <f>'PR-RAS'!E189</f>
        <v>4824.84</v>
      </c>
      <c r="E185" s="1">
        <v>0</v>
      </c>
      <c r="F185" s="1">
        <v>0</v>
      </c>
      <c r="G185" s="2">
        <f t="shared" si="0"/>
        <v>2462.84</v>
      </c>
      <c r="H185" s="2">
        <f t="shared" si="1"/>
        <v>0.48000000000001819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114.15</v>
      </c>
      <c r="D186" s="1">
        <f>'PR-RAS'!E190</f>
        <v>0</v>
      </c>
      <c r="E186" s="1">
        <v>0</v>
      </c>
      <c r="F186" s="1">
        <v>0</v>
      </c>
      <c r="G186" s="2">
        <f t="shared" si="0"/>
        <v>21.117750000000001</v>
      </c>
      <c r="H186" s="2">
        <f t="shared" si="1"/>
        <v>0.15000000000000568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363.57</v>
      </c>
      <c r="E187" s="1">
        <v>0</v>
      </c>
      <c r="F187" s="1">
        <v>0</v>
      </c>
      <c r="G187" s="2">
        <f t="shared" si="0"/>
        <v>135.24804</v>
      </c>
      <c r="H187" s="2">
        <f t="shared" si="1"/>
        <v>0.43000000000000682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391.27</v>
      </c>
      <c r="D188" s="1">
        <f>'PR-RAS'!E192</f>
        <v>1802.74</v>
      </c>
      <c r="E188" s="1">
        <v>0</v>
      </c>
      <c r="F188" s="1">
        <v>0</v>
      </c>
      <c r="G188" s="2">
        <f t="shared" si="0"/>
        <v>747.39224999999999</v>
      </c>
      <c r="H188" s="2">
        <f t="shared" si="1"/>
        <v>0.52999999999997272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3363.1</v>
      </c>
      <c r="D189" s="1">
        <f>'PR-RAS'!E193</f>
        <v>6132.95</v>
      </c>
      <c r="E189" s="1">
        <v>0</v>
      </c>
      <c r="F189" s="1">
        <v>0</v>
      </c>
      <c r="G189" s="2">
        <f t="shared" si="0"/>
        <v>2938.252</v>
      </c>
      <c r="H189" s="2">
        <f t="shared" si="1"/>
        <v>0.15000000000009095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1265.02</v>
      </c>
      <c r="D190" s="1">
        <f>'PR-RAS'!E194</f>
        <v>3773.18</v>
      </c>
      <c r="E190" s="1">
        <v>0</v>
      </c>
      <c r="F190" s="1">
        <v>0</v>
      </c>
      <c r="G190" s="2">
        <f t="shared" si="0"/>
        <v>1665.3508199999999</v>
      </c>
      <c r="H190" s="2">
        <f t="shared" si="1"/>
        <v>0.1999999999998181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36422.699999999997</v>
      </c>
      <c r="D191" s="1">
        <f>'PR-RAS'!E195</f>
        <v>24807.99</v>
      </c>
      <c r="E191" s="1">
        <v>0</v>
      </c>
      <c r="F191" s="1">
        <v>0</v>
      </c>
      <c r="G191" s="2">
        <f t="shared" si="0"/>
        <v>16347.349199999999</v>
      </c>
      <c r="H191" s="2">
        <f t="shared" si="1"/>
        <v>0.31000000000130967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4215.71</v>
      </c>
      <c r="D192" s="1">
        <f>'PR-RAS'!E196</f>
        <v>7168.119999999999</v>
      </c>
      <c r="E192" s="1">
        <v>0</v>
      </c>
      <c r="F192" s="1">
        <v>0</v>
      </c>
      <c r="G192" s="2">
        <f t="shared" si="0"/>
        <v>3543.4224499999996</v>
      </c>
      <c r="H192" s="2">
        <f t="shared" si="1"/>
        <v>0.40999999999894499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4215.71</v>
      </c>
      <c r="D206" s="1">
        <f>'PR-RAS'!E210</f>
        <v>7168.119999999999</v>
      </c>
      <c r="E206" s="1">
        <v>0</v>
      </c>
      <c r="F206" s="1">
        <v>0</v>
      </c>
      <c r="G206" s="2">
        <f t="shared" si="0"/>
        <v>3803.1497499999991</v>
      </c>
      <c r="H206" s="2">
        <f t="shared" si="1"/>
        <v>0.40999999999894499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2487.54</v>
      </c>
      <c r="D207" s="1">
        <f>'PR-RAS'!E211</f>
        <v>2563.14</v>
      </c>
      <c r="E207" s="1">
        <v>0</v>
      </c>
      <c r="F207" s="1">
        <v>0</v>
      </c>
      <c r="G207" s="2">
        <f t="shared" si="0"/>
        <v>1568.4469199999999</v>
      </c>
      <c r="H207" s="2">
        <f t="shared" si="1"/>
        <v>0.59999999999990905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1728.17</v>
      </c>
      <c r="D209" s="1">
        <f>'PR-RAS'!E213</f>
        <v>4604.9799999999996</v>
      </c>
      <c r="E209" s="1">
        <v>0</v>
      </c>
      <c r="F209" s="1">
        <v>0</v>
      </c>
      <c r="G209" s="2">
        <f t="shared" si="0"/>
        <v>2275.1310399999998</v>
      </c>
      <c r="H209" s="2">
        <f t="shared" si="1"/>
        <v>0.19000000000050932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116283.78</v>
      </c>
      <c r="D248" s="1">
        <f>'PR-RAS'!E252</f>
        <v>126806.04</v>
      </c>
      <c r="E248" s="1">
        <v>0</v>
      </c>
      <c r="F248" s="1">
        <v>0</v>
      </c>
      <c r="G248" s="2">
        <f t="shared" si="0"/>
        <v>91364.277419999999</v>
      </c>
      <c r="H248" s="2">
        <f t="shared" si="1"/>
        <v>0.25999999999476131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116283.78</v>
      </c>
      <c r="D255" s="1">
        <f>'PR-RAS'!E259</f>
        <v>126806.04</v>
      </c>
      <c r="E255" s="1">
        <v>0</v>
      </c>
      <c r="F255" s="1">
        <v>0</v>
      </c>
      <c r="G255" s="2">
        <f t="shared" si="0"/>
        <v>93953.548439999999</v>
      </c>
      <c r="H255" s="2">
        <f t="shared" si="1"/>
        <v>0.25999999999476131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1300</v>
      </c>
      <c r="E256" s="1">
        <v>0</v>
      </c>
      <c r="F256" s="1">
        <v>0</v>
      </c>
      <c r="G256" s="2">
        <f t="shared" si="0"/>
        <v>780.30000000000007</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115823.78</v>
      </c>
      <c r="D257" s="1">
        <f>'PR-RAS'!E261</f>
        <v>125506.04</v>
      </c>
      <c r="E257" s="1">
        <v>0</v>
      </c>
      <c r="F257" s="1">
        <v>0</v>
      </c>
      <c r="G257" s="2">
        <f t="shared" si="0"/>
        <v>93909.980159999992</v>
      </c>
      <c r="H257" s="2">
        <f t="shared" si="1"/>
        <v>0.25999999999476131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2715.88</v>
      </c>
      <c r="D259" s="1">
        <f>'PR-RAS'!E263</f>
        <v>2818.91</v>
      </c>
      <c r="E259" s="1">
        <v>0</v>
      </c>
      <c r="F259" s="1">
        <v>0</v>
      </c>
      <c r="G259" s="2">
        <f t="shared" si="0"/>
        <v>2155.2546000000002</v>
      </c>
      <c r="H259" s="2">
        <f t="shared" si="1"/>
        <v>0.21000000000003638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2715.88</v>
      </c>
      <c r="D260" s="1">
        <f>'PR-RAS'!E264</f>
        <v>2818.91</v>
      </c>
      <c r="E260" s="1">
        <v>0</v>
      </c>
      <c r="F260" s="1">
        <v>0</v>
      </c>
      <c r="G260" s="2">
        <f t="shared" si="0"/>
        <v>2163.6083000000003</v>
      </c>
      <c r="H260" s="2">
        <f t="shared" si="1"/>
        <v>0.21000000000003638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2715.88</v>
      </c>
      <c r="D262" s="1">
        <f>'PR-RAS'!E266</f>
        <v>2818.91</v>
      </c>
      <c r="E262" s="1">
        <v>0</v>
      </c>
      <c r="F262" s="1">
        <v>0</v>
      </c>
      <c r="G262" s="2">
        <f t="shared" si="0"/>
        <v>2180.3157000000001</v>
      </c>
      <c r="H262" s="2">
        <f t="shared" si="1"/>
        <v>0.21000000000003638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3033786.36</v>
      </c>
      <c r="D285" s="1">
        <f>'PR-RAS'!E289</f>
        <v>3876555.9800000004</v>
      </c>
      <c r="E285" s="1">
        <v>0</v>
      </c>
      <c r="F285" s="1">
        <v>0</v>
      </c>
      <c r="G285" s="2">
        <f t="shared" si="8"/>
        <v>3063479.1228799997</v>
      </c>
      <c r="H285" s="2">
        <f t="shared" si="9"/>
        <v>0.37999999942258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147857.06000000006</v>
      </c>
      <c r="D286" s="1">
        <f>'PR-RAS'!E290</f>
        <v>54659.019999999553</v>
      </c>
      <c r="E286" s="1">
        <v>0</v>
      </c>
      <c r="F286" s="1">
        <v>0</v>
      </c>
      <c r="G286" s="2">
        <f t="shared" si="8"/>
        <v>73294.903499999753</v>
      </c>
      <c r="H286" s="2">
        <f t="shared" si="9"/>
        <v>7.9999999608844519E-2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13415.54</v>
      </c>
      <c r="E288" s="1">
        <v>0</v>
      </c>
      <c r="F288" s="1">
        <v>0</v>
      </c>
      <c r="G288" s="2">
        <f t="shared" si="8"/>
        <v>7700.5199599999996</v>
      </c>
      <c r="H288" s="2">
        <f t="shared" si="9"/>
        <v>0.45999999999912689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12115.63</v>
      </c>
      <c r="D290" s="1">
        <f>'PR-RAS'!E294</f>
        <v>11588.47</v>
      </c>
      <c r="E290" s="1">
        <v>0</v>
      </c>
      <c r="F290" s="1">
        <v>0</v>
      </c>
      <c r="G290" s="2">
        <f t="shared" si="8"/>
        <v>10199.552729999999</v>
      </c>
      <c r="H290" s="2">
        <f t="shared" si="9"/>
        <v>0.84000000000014552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5274.03</v>
      </c>
      <c r="D291" s="1">
        <f>'PR-RAS'!E295</f>
        <v>5698.98</v>
      </c>
      <c r="E291" s="1">
        <v>0</v>
      </c>
      <c r="F291" s="1">
        <v>0</v>
      </c>
      <c r="G291" s="2">
        <f t="shared" si="8"/>
        <v>4834.8770999999988</v>
      </c>
      <c r="H291" s="2">
        <f t="shared" si="9"/>
        <v>5.0000000000181899E-2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102128.42</v>
      </c>
      <c r="D345" s="1">
        <f>'PR-RAS'!E350</f>
        <v>108622.38</v>
      </c>
      <c r="E345" s="1">
        <v>0</v>
      </c>
      <c r="F345" s="1">
        <v>0</v>
      </c>
      <c r="G345" s="2">
        <f t="shared" si="8"/>
        <v>109864.37391999998</v>
      </c>
      <c r="H345" s="2">
        <f t="shared" si="9"/>
        <v>0.80000000000291038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102128.42</v>
      </c>
      <c r="D358" s="1">
        <f>'PR-RAS'!E363</f>
        <v>108622.38</v>
      </c>
      <c r="E358" s="1">
        <v>0</v>
      </c>
      <c r="F358" s="1">
        <v>0</v>
      </c>
      <c r="G358" s="2">
        <f t="shared" si="8"/>
        <v>114016.22525999999</v>
      </c>
      <c r="H358" s="2">
        <f t="shared" si="9"/>
        <v>0.80000000000291038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22345.42</v>
      </c>
      <c r="D364" s="1">
        <f>'PR-RAS'!E369</f>
        <v>9187.43</v>
      </c>
      <c r="E364" s="1">
        <v>0</v>
      </c>
      <c r="F364" s="1">
        <v>0</v>
      </c>
      <c r="G364" s="2">
        <f t="shared" si="8"/>
        <v>14781.46164</v>
      </c>
      <c r="H364" s="2">
        <f t="shared" si="9"/>
        <v>0.84999999999854481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19657.2</v>
      </c>
      <c r="D365" s="1">
        <f>'PR-RAS'!E370</f>
        <v>7784.75</v>
      </c>
      <c r="E365" s="1">
        <v>0</v>
      </c>
      <c r="F365" s="1">
        <v>0</v>
      </c>
      <c r="G365" s="2">
        <f t="shared" si="8"/>
        <v>12822.518799999998</v>
      </c>
      <c r="H365" s="2">
        <f t="shared" si="9"/>
        <v>0.4500000000007276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1143</v>
      </c>
      <c r="E367" s="1">
        <v>0</v>
      </c>
      <c r="F367" s="1">
        <v>0</v>
      </c>
      <c r="G367" s="2">
        <f t="shared" si="8"/>
        <v>836.67599999999993</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805.01</v>
      </c>
      <c r="D370" s="1">
        <f>'PR-RAS'!E375</f>
        <v>0</v>
      </c>
      <c r="E370" s="1">
        <v>0</v>
      </c>
      <c r="F370" s="1">
        <v>0</v>
      </c>
      <c r="G370" s="2">
        <f t="shared" si="8"/>
        <v>297.04868999999997</v>
      </c>
      <c r="H370" s="2">
        <f t="shared" si="9"/>
        <v>9.9999999999909051E-3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1883.21</v>
      </c>
      <c r="D371" s="1">
        <f>'PR-RAS'!E376</f>
        <v>259.68</v>
      </c>
      <c r="E371" s="1">
        <v>0</v>
      </c>
      <c r="F371" s="1">
        <v>0</v>
      </c>
      <c r="G371" s="2">
        <f t="shared" si="8"/>
        <v>888.95090000000005</v>
      </c>
      <c r="H371" s="2">
        <f t="shared" si="9"/>
        <v>0.53000000000002956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79783</v>
      </c>
      <c r="D378" s="1">
        <f>'PR-RAS'!E383</f>
        <v>99434.95</v>
      </c>
      <c r="E378" s="1">
        <v>0</v>
      </c>
      <c r="F378" s="1">
        <v>0</v>
      </c>
      <c r="G378" s="2">
        <f t="shared" si="8"/>
        <v>105052.14330000001</v>
      </c>
      <c r="H378" s="2">
        <f t="shared" si="9"/>
        <v>5.0000000002910383E-2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79783</v>
      </c>
      <c r="D379" s="1">
        <f>'PR-RAS'!E384</f>
        <v>99434.95</v>
      </c>
      <c r="E379" s="1">
        <v>0</v>
      </c>
      <c r="F379" s="1">
        <v>0</v>
      </c>
      <c r="G379" s="2">
        <f t="shared" si="8"/>
        <v>105330.79620000001</v>
      </c>
      <c r="H379" s="2">
        <f t="shared" si="9"/>
        <v>5.0000000002910383E-2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102128.42</v>
      </c>
      <c r="D403" s="1">
        <f>'PR-RAS'!E408</f>
        <v>108622.38</v>
      </c>
      <c r="E403" s="1">
        <v>0</v>
      </c>
      <c r="F403" s="1">
        <v>0</v>
      </c>
      <c r="G403" s="2">
        <f t="shared" si="8"/>
        <v>128388.01836</v>
      </c>
      <c r="H403" s="2">
        <f t="shared" si="9"/>
        <v>0.80000000000291038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33567.58</v>
      </c>
      <c r="D405" s="1">
        <f>'PR-RAS'!E410</f>
        <v>0</v>
      </c>
      <c r="E405" s="1">
        <v>0</v>
      </c>
      <c r="F405" s="1">
        <v>0</v>
      </c>
      <c r="G405" s="2">
        <f t="shared" si="8"/>
        <v>13561.302320000001</v>
      </c>
      <c r="H405" s="2">
        <f t="shared" si="9"/>
        <v>0.41999999999825377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3181643.42</v>
      </c>
      <c r="D407" s="1">
        <f>'PR-RAS'!E412</f>
        <v>3931215</v>
      </c>
      <c r="E407" s="1">
        <v>0</v>
      </c>
      <c r="F407" s="1">
        <v>0</v>
      </c>
      <c r="G407" s="2">
        <f t="shared" si="8"/>
        <v>4483893.8085200004</v>
      </c>
      <c r="H407" s="2">
        <f t="shared" si="9"/>
        <v>0.41999999992549419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3135914.78</v>
      </c>
      <c r="D408" s="1">
        <f>'PR-RAS'!E413</f>
        <v>3985178.3600000003</v>
      </c>
      <c r="E408" s="1">
        <v>0</v>
      </c>
      <c r="F408" s="1">
        <v>0</v>
      </c>
      <c r="G408" s="2">
        <f t="shared" si="8"/>
        <v>4520252.5005000001</v>
      </c>
      <c r="H408" s="2">
        <f t="shared" si="9"/>
        <v>0.58000000054016709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45728.64000000013</v>
      </c>
      <c r="D409" s="1">
        <f>'PR-RAS'!E414</f>
        <v>0</v>
      </c>
      <c r="E409" s="1">
        <v>0</v>
      </c>
      <c r="F409" s="1">
        <v>0</v>
      </c>
      <c r="G409" s="2">
        <f t="shared" si="8"/>
        <v>18657.285120000051</v>
      </c>
      <c r="H409" s="2">
        <f t="shared" si="9"/>
        <v>0.35999999986961484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53963.360000000335</v>
      </c>
      <c r="E410" s="1">
        <v>0</v>
      </c>
      <c r="F410" s="1">
        <v>0</v>
      </c>
      <c r="G410" s="2">
        <f t="shared" si="8"/>
        <v>44142.02848000027</v>
      </c>
      <c r="H410" s="2">
        <f t="shared" si="9"/>
        <v>0.36000000033527613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13415.54</v>
      </c>
      <c r="E411" s="1">
        <v>0</v>
      </c>
      <c r="F411" s="1">
        <v>0</v>
      </c>
      <c r="G411" s="2">
        <f t="shared" si="8"/>
        <v>11000.7428</v>
      </c>
      <c r="H411" s="2">
        <f t="shared" si="9"/>
        <v>0.45999999999912689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33567.58</v>
      </c>
      <c r="D412" s="1">
        <f>'PR-RAS'!E417</f>
        <v>0</v>
      </c>
      <c r="E412" s="1">
        <v>0</v>
      </c>
      <c r="F412" s="1">
        <v>0</v>
      </c>
      <c r="G412" s="2">
        <f t="shared" si="8"/>
        <v>13796.275379999999</v>
      </c>
      <c r="H412" s="2">
        <f t="shared" si="9"/>
        <v>0.41999999999825377</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12115.63</v>
      </c>
      <c r="D413" s="1">
        <f>'PR-RAS'!E418</f>
        <v>11588.47</v>
      </c>
      <c r="E413" s="1">
        <v>0</v>
      </c>
      <c r="F413" s="1">
        <v>0</v>
      </c>
      <c r="G413" s="2">
        <f t="shared" si="8"/>
        <v>14540.538839999999</v>
      </c>
      <c r="H413" s="2">
        <f t="shared" si="9"/>
        <v>0.84000000000014552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3181643.42</v>
      </c>
      <c r="D633" s="1">
        <f>'PR-RAS'!E639</f>
        <v>3931215</v>
      </c>
      <c r="E633" s="1">
        <v>0</v>
      </c>
      <c r="F633" s="1">
        <v>0</v>
      </c>
      <c r="G633" s="2">
        <f t="shared" si="10"/>
        <v>6979854.4014400002</v>
      </c>
      <c r="H633" s="2">
        <f t="shared" si="11"/>
        <v>0.41999999992549419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3135914.78</v>
      </c>
      <c r="D634" s="1">
        <f>'PR-RAS'!E640</f>
        <v>3985178.3600000003</v>
      </c>
      <c r="E634" s="1">
        <v>0</v>
      </c>
      <c r="F634" s="1">
        <v>0</v>
      </c>
      <c r="G634" s="2">
        <f t="shared" si="10"/>
        <v>7030269.8595000003</v>
      </c>
      <c r="H634" s="2">
        <f t="shared" si="11"/>
        <v>0.58000000054016709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45728.64000000013</v>
      </c>
      <c r="D635" s="1">
        <f>'PR-RAS'!E641</f>
        <v>0</v>
      </c>
      <c r="E635" s="1">
        <v>0</v>
      </c>
      <c r="F635" s="1">
        <v>0</v>
      </c>
      <c r="G635" s="2">
        <f t="shared" si="10"/>
        <v>28991.957760000085</v>
      </c>
      <c r="H635" s="2">
        <f t="shared" si="11"/>
        <v>0.35999999986961484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53963.360000000335</v>
      </c>
      <c r="E636" s="1">
        <v>0</v>
      </c>
      <c r="F636" s="1">
        <v>0</v>
      </c>
      <c r="G636" s="2">
        <f t="shared" si="10"/>
        <v>68533.467200000421</v>
      </c>
      <c r="H636" s="2">
        <f t="shared" si="11"/>
        <v>0.36000000033527613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13415.54</v>
      </c>
      <c r="E637" s="1">
        <v>0</v>
      </c>
      <c r="F637" s="1">
        <v>0</v>
      </c>
      <c r="G637" s="2">
        <f t="shared" si="10"/>
        <v>17064.566880000002</v>
      </c>
      <c r="H637" s="2">
        <f t="shared" si="11"/>
        <v>0.45999999999912689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33567.58</v>
      </c>
      <c r="D638" s="1">
        <f>'PR-RAS'!E644</f>
        <v>0</v>
      </c>
      <c r="E638" s="1">
        <v>0</v>
      </c>
      <c r="F638" s="1">
        <v>0</v>
      </c>
      <c r="G638" s="2">
        <f t="shared" si="10"/>
        <v>21382.548460000002</v>
      </c>
      <c r="H638" s="2">
        <f t="shared" si="11"/>
        <v>0.41999999999825377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12161.060000000129</v>
      </c>
      <c r="D639" s="1">
        <f>'PR-RAS'!E645</f>
        <v>0</v>
      </c>
      <c r="E639" s="1">
        <v>0</v>
      </c>
      <c r="F639" s="1">
        <v>0</v>
      </c>
      <c r="G639" s="2">
        <f t="shared" si="10"/>
        <v>7758.7562800000824</v>
      </c>
      <c r="H639" s="2">
        <f t="shared" si="11"/>
        <v>6.0000000128638931E-2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40547.820000000334</v>
      </c>
      <c r="E640" s="1">
        <v>0</v>
      </c>
      <c r="F640" s="1">
        <v>0</v>
      </c>
      <c r="G640" s="2">
        <f t="shared" si="10"/>
        <v>51820.113960000432</v>
      </c>
      <c r="H640" s="2">
        <f t="shared" si="11"/>
        <v>0.17999999966559699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213444.24</v>
      </c>
      <c r="D641" s="1">
        <f>'PR-RAS'!E647</f>
        <v>239903.45</v>
      </c>
      <c r="E641" s="1">
        <v>0</v>
      </c>
      <c r="F641" s="1">
        <v>0</v>
      </c>
      <c r="G641" s="2">
        <f t="shared" si="10"/>
        <v>443680.72960000002</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52384.37</v>
      </c>
      <c r="D642" s="1">
        <f>'PR-RAS'!E649</f>
        <v>50813.7</v>
      </c>
      <c r="E642" s="1">
        <v>0</v>
      </c>
      <c r="F642" s="1">
        <v>0</v>
      </c>
      <c r="G642" s="2">
        <f t="shared" si="10"/>
        <v>98721.544569999998</v>
      </c>
      <c r="H642" s="2">
        <f t="shared" si="11"/>
        <v>0.67000000000552973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1037454.54</v>
      </c>
      <c r="D643" s="1">
        <f>'PR-RAS'!E650</f>
        <v>1138039.1299999999</v>
      </c>
      <c r="E643" s="1">
        <v>0</v>
      </c>
      <c r="F643" s="1">
        <v>0</v>
      </c>
      <c r="G643" s="2">
        <f t="shared" si="10"/>
        <v>2127288.0575999999</v>
      </c>
      <c r="H643" s="2">
        <f t="shared" si="11"/>
        <v>0.58999999985098839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1039025.21</v>
      </c>
      <c r="D644" s="1">
        <f>'PR-RAS'!E651</f>
        <v>1116586.67</v>
      </c>
      <c r="E644" s="1">
        <v>0</v>
      </c>
      <c r="F644" s="1">
        <v>0</v>
      </c>
      <c r="G644" s="2">
        <f t="shared" si="10"/>
        <v>2104023.6676499997</v>
      </c>
      <c r="H644" s="2">
        <f t="shared" si="11"/>
        <v>0.5400000000372529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50813.700000000186</v>
      </c>
      <c r="D645" s="1">
        <f>'PR-RAS'!E652</f>
        <v>72266.159999999916</v>
      </c>
      <c r="E645" s="1">
        <v>0</v>
      </c>
      <c r="F645" s="1">
        <v>0</v>
      </c>
      <c r="G645" s="2">
        <f t="shared" si="10"/>
        <v>125802.83688000002</v>
      </c>
      <c r="H645" s="2">
        <f t="shared" si="11"/>
        <v>0.45999999972991645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102</v>
      </c>
      <c r="D647" s="1">
        <f>'PR-RAS'!E654</f>
        <v>102</v>
      </c>
      <c r="E647" s="1">
        <v>0</v>
      </c>
      <c r="F647" s="1">
        <v>0</v>
      </c>
      <c r="G647" s="2">
        <f t="shared" si="10"/>
        <v>197.67600000000002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98</v>
      </c>
      <c r="D649" s="1">
        <f>'PR-RAS'!E656</f>
        <v>98</v>
      </c>
      <c r="E649" s="1">
        <v>0</v>
      </c>
      <c r="F649" s="1">
        <v>0</v>
      </c>
      <c r="G649" s="2">
        <f t="shared" si="10"/>
        <v>190.512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2370899.33</v>
      </c>
      <c r="D668" s="1">
        <f>'PR-RAS'!E675</f>
        <v>3050290.63</v>
      </c>
      <c r="E668" s="1">
        <v>0</v>
      </c>
      <c r="F668" s="1">
        <v>0</v>
      </c>
      <c r="G668" s="2">
        <f t="shared" si="10"/>
        <v>5650477.5535300002</v>
      </c>
      <c r="H668" s="2">
        <f t="shared" si="11"/>
        <v>0.70000000018626451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79365.08</v>
      </c>
      <c r="D670" s="1">
        <f>'PR-RAS'!E677</f>
        <v>1760</v>
      </c>
      <c r="E670" s="1">
        <v>0</v>
      </c>
      <c r="F670" s="1">
        <v>0</v>
      </c>
      <c r="G670" s="2">
        <f t="shared" si="10"/>
        <v>55450.118520000004</v>
      </c>
      <c r="H670" s="2">
        <f t="shared" si="11"/>
        <v>8.000000000174623E-2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122612.3</v>
      </c>
      <c r="D703" s="1">
        <f>'PR-RAS'!E710</f>
        <v>110192.44</v>
      </c>
      <c r="E703" s="1">
        <v>0</v>
      </c>
      <c r="F703" s="1">
        <v>0</v>
      </c>
      <c r="G703" s="2">
        <f t="shared" si="10"/>
        <v>240784.02035999999</v>
      </c>
      <c r="H703" s="2">
        <f t="shared" si="11"/>
        <v>0.74000000000523869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2342.3000000000002</v>
      </c>
      <c r="E709" s="1">
        <v>0</v>
      </c>
      <c r="F709" s="1">
        <v>0</v>
      </c>
      <c r="G709" s="2">
        <f t="shared" si="10"/>
        <v>3316.6968000000002</v>
      </c>
      <c r="H709" s="2">
        <f t="shared" si="11"/>
        <v>0.3000000000001819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4481.09</v>
      </c>
      <c r="D710" s="1">
        <f>'PR-RAS'!E717</f>
        <v>4436.54</v>
      </c>
      <c r="E710" s="1">
        <v>0</v>
      </c>
      <c r="F710" s="1">
        <v>0</v>
      </c>
      <c r="G710" s="2">
        <f t="shared" si="10"/>
        <v>9468.1065299999991</v>
      </c>
      <c r="H710" s="2">
        <f t="shared" si="11"/>
        <v>0.5500000000001819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48381.29</v>
      </c>
      <c r="D711" s="1">
        <f>'PR-RAS'!E718</f>
        <v>47866.67</v>
      </c>
      <c r="E711" s="1">
        <v>0</v>
      </c>
      <c r="F711" s="1">
        <v>0</v>
      </c>
      <c r="G711" s="2">
        <f t="shared" si="10"/>
        <v>102321.3873</v>
      </c>
      <c r="H711" s="2">
        <f t="shared" si="11"/>
        <v>0.62000000000261934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521.61</v>
      </c>
      <c r="D713" s="1">
        <f>'PR-RAS'!E720</f>
        <v>15001</v>
      </c>
      <c r="E713" s="1">
        <v>0</v>
      </c>
      <c r="F713" s="1">
        <v>0</v>
      </c>
      <c r="G713" s="2">
        <f t="shared" si="10"/>
        <v>21732.810320000001</v>
      </c>
      <c r="H713" s="2">
        <f t="shared" si="11"/>
        <v>0.38999999999998636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253.27</v>
      </c>
      <c r="E714" s="1">
        <v>0</v>
      </c>
      <c r="F714" s="1">
        <v>0</v>
      </c>
      <c r="G714" s="2">
        <f t="shared" si="10"/>
        <v>361.16302000000002</v>
      </c>
      <c r="H714" s="2">
        <f t="shared" si="11"/>
        <v>0.27000000000001023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9828.8700000000008</v>
      </c>
      <c r="D715" s="1">
        <f>'PR-RAS'!E722</f>
        <v>10683.69</v>
      </c>
      <c r="E715" s="1">
        <v>0</v>
      </c>
      <c r="F715" s="1">
        <v>0</v>
      </c>
      <c r="G715" s="2">
        <f t="shared" si="10"/>
        <v>22274.122499999998</v>
      </c>
      <c r="H715" s="2">
        <f t="shared" si="11"/>
        <v>0.43999999999869033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2233.88</v>
      </c>
      <c r="D716" s="1">
        <f>'PR-RAS'!E723</f>
        <v>0</v>
      </c>
      <c r="E716" s="1">
        <v>0</v>
      </c>
      <c r="F716" s="1">
        <v>0</v>
      </c>
      <c r="G716" s="2">
        <f t="shared" si="10"/>
        <v>1597.2242000000001</v>
      </c>
      <c r="H716" s="2">
        <f t="shared" si="11"/>
        <v>0.11999999999989086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2662.81</v>
      </c>
      <c r="D717" s="1">
        <f>'PR-RAS'!E724</f>
        <v>5535.53</v>
      </c>
      <c r="E717" s="1">
        <v>0</v>
      </c>
      <c r="F717" s="1">
        <v>0</v>
      </c>
      <c r="G717" s="2">
        <f t="shared" si="10"/>
        <v>9833.4509199999993</v>
      </c>
      <c r="H717" s="2">
        <f t="shared" si="11"/>
        <v>0.66000000000030923</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3735.32</v>
      </c>
      <c r="D718" s="1">
        <f>'PR-RAS'!E725</f>
        <v>4824.84</v>
      </c>
      <c r="E718" s="1">
        <v>0</v>
      </c>
      <c r="F718" s="1">
        <v>0</v>
      </c>
      <c r="G718" s="2">
        <f t="shared" si="10"/>
        <v>9597.0450000000001</v>
      </c>
      <c r="H718" s="2">
        <f t="shared" si="11"/>
        <v>0.48000000000001819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114.15</v>
      </c>
      <c r="D719" s="1">
        <f>'PR-RAS'!E726</f>
        <v>0</v>
      </c>
      <c r="E719" s="1">
        <v>0</v>
      </c>
      <c r="F719" s="1">
        <v>0</v>
      </c>
      <c r="G719" s="2">
        <f t="shared" si="10"/>
        <v>81.959699999999998</v>
      </c>
      <c r="H719" s="2">
        <f t="shared" si="11"/>
        <v>0.15000000000000568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1300</v>
      </c>
      <c r="E816" s="1">
        <v>0</v>
      </c>
      <c r="F816" s="1">
        <v>0</v>
      </c>
      <c r="G816" s="2">
        <f t="shared" si="18"/>
        <v>2493.8999999999996</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2020.24</v>
      </c>
      <c r="D817" s="1">
        <f>'PR-RAS'!E824</f>
        <v>1166.24</v>
      </c>
      <c r="E817" s="1">
        <v>0</v>
      </c>
      <c r="F817" s="1">
        <v>0</v>
      </c>
      <c r="G817" s="2">
        <f t="shared" si="18"/>
        <v>3551.81952</v>
      </c>
      <c r="H817" s="2">
        <f t="shared" si="19"/>
        <v>0.48000000000001819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113803.54</v>
      </c>
      <c r="D821" s="1">
        <f>'PR-RAS'!E828</f>
        <v>124339.8</v>
      </c>
      <c r="E821" s="1">
        <v>0</v>
      </c>
      <c r="F821" s="1">
        <v>0</v>
      </c>
      <c r="G821" s="2">
        <f t="shared" si="18"/>
        <v>297236.17479999998</v>
      </c>
      <c r="H821" s="2">
        <f t="shared" si="19"/>
        <v>0.66000000000349246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1976718.5</v>
      </c>
      <c r="D984" s="6">
        <f>BILANCA!E6</f>
        <v>2031083.25</v>
      </c>
      <c r="E984" s="6">
        <v>0</v>
      </c>
      <c r="F984" s="6">
        <v>0</v>
      </c>
      <c r="G984" s="7">
        <f t="shared" ref="G984:G1241" si="22">B984/1000*C984+B984/500*D984</f>
        <v>6038.8850000000002</v>
      </c>
      <c r="H984" s="7">
        <f t="shared" si="19"/>
        <v>0.75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1671595.31</v>
      </c>
      <c r="D985" s="1">
        <f>BILANCA!E7</f>
        <v>1682179.43</v>
      </c>
      <c r="E985" s="1">
        <v>0</v>
      </c>
      <c r="F985" s="1">
        <v>0</v>
      </c>
      <c r="G985" s="2">
        <f t="shared" si="22"/>
        <v>10071.90834</v>
      </c>
      <c r="H985" s="2">
        <f t="shared" si="19"/>
        <v>0.73999999999068677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1671595.31</v>
      </c>
      <c r="D990" s="1">
        <f>BILANCA!E12</f>
        <v>1682179.43</v>
      </c>
      <c r="E990" s="1">
        <v>0</v>
      </c>
      <c r="F990" s="1">
        <v>0</v>
      </c>
      <c r="G990" s="2">
        <f t="shared" si="22"/>
        <v>35251.679189999995</v>
      </c>
      <c r="H990" s="2">
        <f t="shared" si="19"/>
        <v>0.73999999999068677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1387713.3599999999</v>
      </c>
      <c r="D991" s="1">
        <f>BILANCA!E13</f>
        <v>1345337.18</v>
      </c>
      <c r="E991" s="1">
        <v>0</v>
      </c>
      <c r="F991" s="1">
        <v>0</v>
      </c>
      <c r="G991" s="2">
        <f t="shared" si="22"/>
        <v>32627.101759999998</v>
      </c>
      <c r="H991" s="2">
        <f t="shared" si="19"/>
        <v>0.53999999980442226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3390094.48</v>
      </c>
      <c r="D993" s="1">
        <f>BILANCA!E15</f>
        <v>3390094.48</v>
      </c>
      <c r="E993" s="1">
        <v>0</v>
      </c>
      <c r="F993" s="1">
        <v>0</v>
      </c>
      <c r="G993" s="2">
        <f t="shared" si="22"/>
        <v>101702.83439999999</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2002381.12</v>
      </c>
      <c r="D996" s="1">
        <f>BILANCA!E18</f>
        <v>2044757.3</v>
      </c>
      <c r="E996" s="1">
        <v>0</v>
      </c>
      <c r="F996" s="1">
        <v>0</v>
      </c>
      <c r="G996" s="2">
        <f t="shared" si="22"/>
        <v>79194.644360000006</v>
      </c>
      <c r="H996" s="2">
        <f t="shared" si="19"/>
        <v>0.42000000015832484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126635.6100000001</v>
      </c>
      <c r="D997" s="1">
        <f>BILANCA!E19</f>
        <v>80160.960000000021</v>
      </c>
      <c r="E997" s="1">
        <v>0</v>
      </c>
      <c r="F997" s="1">
        <v>0</v>
      </c>
      <c r="G997" s="2">
        <f t="shared" si="22"/>
        <v>4017.4054200000023</v>
      </c>
      <c r="H997" s="2">
        <f t="shared" si="19"/>
        <v>0.42999999987659976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368581.14</v>
      </c>
      <c r="D998" s="1">
        <f>BILANCA!E20</f>
        <v>385072.52</v>
      </c>
      <c r="E998" s="1">
        <v>0</v>
      </c>
      <c r="F998" s="1">
        <v>0</v>
      </c>
      <c r="G998" s="2">
        <f t="shared" si="22"/>
        <v>17080.8927</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24470.53</v>
      </c>
      <c r="D999" s="1">
        <f>BILANCA!E21</f>
        <v>24470.53</v>
      </c>
      <c r="E999" s="1">
        <v>0</v>
      </c>
      <c r="F999" s="1">
        <v>0</v>
      </c>
      <c r="G999" s="2">
        <f t="shared" si="22"/>
        <v>1174.5854400000001</v>
      </c>
      <c r="H999" s="2">
        <f t="shared" si="19"/>
        <v>0.94000000000232831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20628.28</v>
      </c>
      <c r="D1000" s="1">
        <f>BILANCA!E22</f>
        <v>21771.279999999999</v>
      </c>
      <c r="E1000" s="1">
        <v>0</v>
      </c>
      <c r="F1000" s="1">
        <v>0</v>
      </c>
      <c r="G1000" s="2">
        <f t="shared" si="22"/>
        <v>1090.90428</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5086.63</v>
      </c>
      <c r="D1001" s="1">
        <f>BILANCA!E23</f>
        <v>5086.63</v>
      </c>
      <c r="E1001" s="1">
        <v>0</v>
      </c>
      <c r="F1001" s="1">
        <v>0</v>
      </c>
      <c r="G1001" s="2">
        <f t="shared" si="22"/>
        <v>274.67801999999995</v>
      </c>
      <c r="H1001" s="2">
        <f t="shared" si="19"/>
        <v>0.73999999999978172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29000.12</v>
      </c>
      <c r="D1002" s="1">
        <f>BILANCA!E24</f>
        <v>29000.12</v>
      </c>
      <c r="E1002" s="1">
        <v>0</v>
      </c>
      <c r="F1002" s="1">
        <v>0</v>
      </c>
      <c r="G1002" s="2">
        <f t="shared" si="22"/>
        <v>1653.0068399999998</v>
      </c>
      <c r="H1002" s="2">
        <f t="shared" si="19"/>
        <v>0.23999999999796273</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10381</v>
      </c>
      <c r="D1003" s="1">
        <f>BILANCA!E25</f>
        <v>10381</v>
      </c>
      <c r="E1003" s="1">
        <v>0</v>
      </c>
      <c r="F1003" s="1">
        <v>0</v>
      </c>
      <c r="G1003" s="2">
        <f t="shared" si="22"/>
        <v>622.86</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38907.910000000003</v>
      </c>
      <c r="D1004" s="1">
        <f>BILANCA!E26</f>
        <v>39167.589999999997</v>
      </c>
      <c r="E1004" s="1">
        <v>0</v>
      </c>
      <c r="F1004" s="1">
        <v>0</v>
      </c>
      <c r="G1004" s="2">
        <f t="shared" si="22"/>
        <v>2462.1048900000001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370420</v>
      </c>
      <c r="D1006" s="1">
        <f>BILANCA!E28</f>
        <v>434788.71</v>
      </c>
      <c r="E1006" s="1">
        <v>0</v>
      </c>
      <c r="F1006" s="1">
        <v>0</v>
      </c>
      <c r="G1006" s="2">
        <f t="shared" si="22"/>
        <v>28519.94066</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680.8</v>
      </c>
      <c r="D1007" s="1">
        <f>BILANCA!E29</f>
        <v>680.8</v>
      </c>
      <c r="E1007" s="1">
        <v>0</v>
      </c>
      <c r="F1007" s="1">
        <v>0</v>
      </c>
      <c r="G1007" s="2">
        <f t="shared" si="22"/>
        <v>49.017599999999995</v>
      </c>
      <c r="H1007" s="2">
        <f t="shared" si="19"/>
        <v>0.40000000000009095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680.8</v>
      </c>
      <c r="D1008" s="1">
        <f>BILANCA!E30</f>
        <v>680.8</v>
      </c>
      <c r="E1008" s="1">
        <v>0</v>
      </c>
      <c r="F1008" s="1">
        <v>0</v>
      </c>
      <c r="G1008" s="2">
        <f t="shared" si="22"/>
        <v>51.06</v>
      </c>
      <c r="H1008" s="2">
        <f t="shared" si="19"/>
        <v>0.40000000000009095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156565.53999999998</v>
      </c>
      <c r="D1013" s="1">
        <f>BILANCA!E35</f>
        <v>256000.49</v>
      </c>
      <c r="E1013" s="1">
        <v>0</v>
      </c>
      <c r="F1013" s="1">
        <v>0</v>
      </c>
      <c r="G1013" s="2">
        <f t="shared" si="22"/>
        <v>20056.995599999998</v>
      </c>
      <c r="H1013" s="2">
        <f t="shared" si="19"/>
        <v>0.95000000001164153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388485.1</v>
      </c>
      <c r="D1014" s="1">
        <f>BILANCA!E36</f>
        <v>487920.05</v>
      </c>
      <c r="E1014" s="1">
        <v>0</v>
      </c>
      <c r="F1014" s="1">
        <v>0</v>
      </c>
      <c r="G1014" s="2">
        <f t="shared" si="22"/>
        <v>42294.081200000001</v>
      </c>
      <c r="H1014" s="2">
        <f t="shared" si="19"/>
        <v>0.1499999999650754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231919.56</v>
      </c>
      <c r="D1018" s="1">
        <f>BILANCA!E40</f>
        <v>231919.56</v>
      </c>
      <c r="E1018" s="1">
        <v>0</v>
      </c>
      <c r="F1018" s="1">
        <v>0</v>
      </c>
      <c r="G1018" s="2">
        <f t="shared" si="22"/>
        <v>24351.553800000002</v>
      </c>
      <c r="H1018" s="2">
        <f t="shared" si="19"/>
        <v>0.88000000000465661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57178.33</v>
      </c>
      <c r="D1032" s="1">
        <f>BILANCA!E54</f>
        <v>63662.41</v>
      </c>
      <c r="E1032" s="1">
        <v>0</v>
      </c>
      <c r="F1032" s="1">
        <v>0</v>
      </c>
      <c r="G1032" s="2">
        <f t="shared" si="22"/>
        <v>9040.6543500000007</v>
      </c>
      <c r="H1032" s="2">
        <f t="shared" si="19"/>
        <v>0.74000000000523869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57178.33</v>
      </c>
      <c r="D1033" s="1">
        <f>BILANCA!E55</f>
        <v>63662.41</v>
      </c>
      <c r="E1033" s="1">
        <v>0</v>
      </c>
      <c r="F1033" s="1">
        <v>0</v>
      </c>
      <c r="G1033" s="2">
        <f t="shared" si="22"/>
        <v>9225.1575000000012</v>
      </c>
      <c r="H1033" s="2">
        <f t="shared" si="19"/>
        <v>0.74000000000523869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305123.19</v>
      </c>
      <c r="D1046" s="1">
        <f>BILANCA!E68</f>
        <v>348903.82</v>
      </c>
      <c r="E1046" s="1">
        <v>0</v>
      </c>
      <c r="F1046" s="1">
        <v>0</v>
      </c>
      <c r="G1046" s="2">
        <f t="shared" si="22"/>
        <v>63184.642290000003</v>
      </c>
      <c r="H1046" s="2">
        <f t="shared" si="19"/>
        <v>0.36999999999534339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50813.7</v>
      </c>
      <c r="D1047" s="1">
        <f>BILANCA!E69</f>
        <v>72266.16</v>
      </c>
      <c r="E1047" s="1">
        <v>0</v>
      </c>
      <c r="F1047" s="1">
        <v>0</v>
      </c>
      <c r="G1047" s="2">
        <f t="shared" si="22"/>
        <v>12502.145280000001</v>
      </c>
      <c r="H1047" s="2">
        <f t="shared" si="19"/>
        <v>0.46000000000640284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50813.7</v>
      </c>
      <c r="D1048" s="1">
        <f>BILANCA!E70</f>
        <v>72266.16</v>
      </c>
      <c r="E1048" s="1">
        <v>0</v>
      </c>
      <c r="F1048" s="1">
        <v>0</v>
      </c>
      <c r="G1048" s="2">
        <f t="shared" si="22"/>
        <v>12697.4913</v>
      </c>
      <c r="H1048" s="2">
        <f t="shared" si="19"/>
        <v>0.46000000000640284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50813.7</v>
      </c>
      <c r="D1050" s="1">
        <f>BILANCA!E72</f>
        <v>72266.16</v>
      </c>
      <c r="E1050" s="1">
        <v>0</v>
      </c>
      <c r="F1050" s="1">
        <v>0</v>
      </c>
      <c r="G1050" s="2">
        <f t="shared" si="22"/>
        <v>13088.18334</v>
      </c>
      <c r="H1050" s="2">
        <f t="shared" si="19"/>
        <v>0.46000000000640284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28229.34</v>
      </c>
      <c r="D1056" s="1">
        <f>BILANCA!E78</f>
        <v>25145.74</v>
      </c>
      <c r="E1056" s="1">
        <v>0</v>
      </c>
      <c r="F1056" s="1">
        <v>0</v>
      </c>
      <c r="G1056" s="2">
        <f t="shared" si="22"/>
        <v>5732.0198600000003</v>
      </c>
      <c r="H1056" s="2">
        <f t="shared" si="19"/>
        <v>0.59999999999854481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28229.34</v>
      </c>
      <c r="D1064" s="1">
        <f>BILANCA!E86</f>
        <v>25145.74</v>
      </c>
      <c r="E1064" s="1">
        <v>0</v>
      </c>
      <c r="F1064" s="1">
        <v>0</v>
      </c>
      <c r="G1064" s="2">
        <f t="shared" si="22"/>
        <v>6360.18642</v>
      </c>
      <c r="H1064" s="2">
        <f t="shared" si="19"/>
        <v>0.59999999999854481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12635.91</v>
      </c>
      <c r="D1124" s="1">
        <f>BILANCA!E146</f>
        <v>11588.47</v>
      </c>
      <c r="E1124" s="1">
        <v>0</v>
      </c>
      <c r="F1124" s="1">
        <v>0</v>
      </c>
      <c r="G1124" s="2">
        <f t="shared" si="22"/>
        <v>5049.6118499999993</v>
      </c>
      <c r="H1124" s="2">
        <f t="shared" si="23"/>
        <v>0.55999999999949068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7361.88</v>
      </c>
      <c r="D1137" s="1">
        <f>BILANCA!E159</f>
        <v>5889.49</v>
      </c>
      <c r="E1137" s="1">
        <v>0</v>
      </c>
      <c r="F1137" s="1">
        <v>0</v>
      </c>
      <c r="G1137" s="2">
        <f t="shared" si="22"/>
        <v>2947.6924399999998</v>
      </c>
      <c r="H1137" s="2">
        <f t="shared" si="23"/>
        <v>0.60999999999967258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5274.03</v>
      </c>
      <c r="D1138" s="1">
        <f>BILANCA!E160</f>
        <v>5698.98</v>
      </c>
      <c r="E1138" s="1">
        <v>0</v>
      </c>
      <c r="F1138" s="1">
        <v>0</v>
      </c>
      <c r="G1138" s="2">
        <f t="shared" si="22"/>
        <v>2584.1584499999999</v>
      </c>
      <c r="H1138" s="2">
        <f t="shared" si="23"/>
        <v>5.0000000000181899E-2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213444.24</v>
      </c>
      <c r="D1148" s="1">
        <f>BILANCA!E170</f>
        <v>239903.45</v>
      </c>
      <c r="E1148" s="1">
        <v>0</v>
      </c>
      <c r="F1148" s="1">
        <v>0</v>
      </c>
      <c r="G1148" s="2">
        <f t="shared" si="22"/>
        <v>114386.4381</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213444.24</v>
      </c>
      <c r="D1151" s="1">
        <f>BILANCA!E173</f>
        <v>239903.45</v>
      </c>
      <c r="E1151" s="1">
        <v>0</v>
      </c>
      <c r="F1151" s="1">
        <v>0</v>
      </c>
      <c r="G1151" s="2">
        <f t="shared" si="22"/>
        <v>116466.19152000001</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1976718.4999999998</v>
      </c>
      <c r="D1152" s="1">
        <f>BILANCA!E175</f>
        <v>2031083.2499999998</v>
      </c>
      <c r="E1152" s="1">
        <v>0</v>
      </c>
      <c r="F1152" s="1">
        <v>0</v>
      </c>
      <c r="G1152" s="2">
        <f t="shared" si="22"/>
        <v>1020571.5649999999</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274254.97000000003</v>
      </c>
      <c r="D1153" s="1">
        <f>BILANCA!E176</f>
        <v>377863.17</v>
      </c>
      <c r="E1153" s="1">
        <v>0</v>
      </c>
      <c r="F1153" s="1">
        <v>0</v>
      </c>
      <c r="G1153" s="2">
        <f t="shared" si="22"/>
        <v>175096.82270000002</v>
      </c>
      <c r="H1153" s="2">
        <f t="shared" si="23"/>
        <v>0.19999999995343387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274221.79000000004</v>
      </c>
      <c r="D1154" s="1">
        <f>BILANCA!E177</f>
        <v>282259.34999999998</v>
      </c>
      <c r="E1154" s="1">
        <v>0</v>
      </c>
      <c r="F1154" s="1">
        <v>0</v>
      </c>
      <c r="G1154" s="2">
        <f t="shared" si="22"/>
        <v>143424.62379000001</v>
      </c>
      <c r="H1154" s="2">
        <f t="shared" si="23"/>
        <v>0.55999999993946403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209099.63</v>
      </c>
      <c r="D1155" s="1">
        <f>BILANCA!E178</f>
        <v>235556.18</v>
      </c>
      <c r="E1155" s="1">
        <v>0</v>
      </c>
      <c r="F1155" s="1">
        <v>0</v>
      </c>
      <c r="G1155" s="2">
        <f t="shared" si="22"/>
        <v>116996.46227999998</v>
      </c>
      <c r="H1155" s="2">
        <f t="shared" si="23"/>
        <v>0.54999999998835847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37485.01</v>
      </c>
      <c r="D1156" s="1">
        <f>BILANCA!E179</f>
        <v>21282.47</v>
      </c>
      <c r="E1156" s="1">
        <v>0</v>
      </c>
      <c r="F1156" s="1">
        <v>0</v>
      </c>
      <c r="G1156" s="2">
        <f t="shared" si="22"/>
        <v>13848.64135</v>
      </c>
      <c r="H1156" s="2">
        <f t="shared" si="23"/>
        <v>0.48000000000320142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248.38</v>
      </c>
      <c r="D1157" s="1">
        <f>BILANCA!E180</f>
        <v>327.22000000000003</v>
      </c>
      <c r="E1157" s="1">
        <v>0</v>
      </c>
      <c r="F1157" s="1">
        <v>0</v>
      </c>
      <c r="G1157" s="2">
        <f t="shared" si="22"/>
        <v>157.09068000000002</v>
      </c>
      <c r="H1157" s="2">
        <f t="shared" si="23"/>
        <v>0.60000000000002274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248.38</v>
      </c>
      <c r="D1160" s="1">
        <f>BILANCA!E183</f>
        <v>327.22000000000003</v>
      </c>
      <c r="E1160" s="1">
        <v>0</v>
      </c>
      <c r="F1160" s="1">
        <v>0</v>
      </c>
      <c r="G1160" s="2">
        <f t="shared" si="22"/>
        <v>159.79913999999999</v>
      </c>
      <c r="H1160" s="2">
        <f t="shared" si="23"/>
        <v>0.60000000000002274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27388.77</v>
      </c>
      <c r="D1165" s="1">
        <f>BILANCA!E188</f>
        <v>25093.48</v>
      </c>
      <c r="E1165" s="1">
        <v>0</v>
      </c>
      <c r="F1165" s="1">
        <v>0</v>
      </c>
      <c r="G1165" s="2">
        <f t="shared" si="22"/>
        <v>14118.782859999999</v>
      </c>
      <c r="H1165" s="2">
        <f t="shared" si="23"/>
        <v>0.70999999999912689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33.18</v>
      </c>
      <c r="D1166" s="1">
        <f>BILANCA!E189</f>
        <v>95603.82</v>
      </c>
      <c r="E1166" s="1">
        <v>0</v>
      </c>
      <c r="F1166" s="1">
        <v>0</v>
      </c>
      <c r="G1166" s="2">
        <f t="shared" si="22"/>
        <v>34997.070060000005</v>
      </c>
      <c r="H1166" s="2">
        <f t="shared" si="23"/>
        <v>0.3599999999930148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1702463.5299999998</v>
      </c>
      <c r="D1214" s="1">
        <f>BILANCA!E237</f>
        <v>1653220.0799999998</v>
      </c>
      <c r="E1214" s="1">
        <v>0</v>
      </c>
      <c r="F1214" s="1">
        <v>0</v>
      </c>
      <c r="G1214" s="2">
        <f t="shared" si="22"/>
        <v>1157056.75239</v>
      </c>
      <c r="H1214" s="2">
        <f t="shared" si="23"/>
        <v>0.55000000004656613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1678186.8399999999</v>
      </c>
      <c r="D1215" s="1">
        <f>BILANCA!E238</f>
        <v>1682179.43</v>
      </c>
      <c r="E1215" s="1">
        <v>0</v>
      </c>
      <c r="F1215" s="1">
        <v>0</v>
      </c>
      <c r="G1215" s="2">
        <f t="shared" si="22"/>
        <v>1169870.6024</v>
      </c>
      <c r="H1215" s="2">
        <f t="shared" si="23"/>
        <v>0.59000000008381903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1678186.8399999999</v>
      </c>
      <c r="D1216" s="1">
        <f>BILANCA!E239</f>
        <v>1682179.43</v>
      </c>
      <c r="E1216" s="1">
        <v>0</v>
      </c>
      <c r="F1216" s="1">
        <v>0</v>
      </c>
      <c r="G1216" s="2">
        <f t="shared" si="22"/>
        <v>1174913.1481000001</v>
      </c>
      <c r="H1216" s="2">
        <f t="shared" si="23"/>
        <v>0.59000000008381903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1668224.7</v>
      </c>
      <c r="D1217" s="1">
        <f>BILANCA!E240</f>
        <v>1672217.29</v>
      </c>
      <c r="E1217" s="1">
        <v>0</v>
      </c>
      <c r="F1217" s="1">
        <v>0</v>
      </c>
      <c r="G1217" s="2">
        <f t="shared" si="22"/>
        <v>1172962.2715200002</v>
      </c>
      <c r="H1217" s="2">
        <f t="shared" si="23"/>
        <v>0.59000000008381903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9962.14</v>
      </c>
      <c r="D1218" s="1">
        <f>BILANCA!E241</f>
        <v>9962.14</v>
      </c>
      <c r="E1218" s="1">
        <v>0</v>
      </c>
      <c r="F1218" s="1">
        <v>0</v>
      </c>
      <c r="G1218" s="2">
        <f t="shared" si="22"/>
        <v>7023.3086999999996</v>
      </c>
      <c r="H1218" s="2">
        <f t="shared" si="23"/>
        <v>0.27999999999883585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12161.059999999998</v>
      </c>
      <c r="D1222" s="1">
        <f>BILANCA!E245</f>
        <v>-40547.820000000007</v>
      </c>
      <c r="E1222" s="1">
        <v>0</v>
      </c>
      <c r="F1222" s="1">
        <v>0</v>
      </c>
      <c r="G1222" s="2">
        <f t="shared" si="22"/>
        <v>-16475.36462</v>
      </c>
      <c r="H1222" s="2">
        <f t="shared" si="23"/>
        <v>0.23999999999068677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41985.03</v>
      </c>
      <c r="D1223" s="1">
        <f>BILANCA!E246</f>
        <v>64024.53</v>
      </c>
      <c r="E1223" s="1">
        <v>0</v>
      </c>
      <c r="F1223" s="1">
        <v>0</v>
      </c>
      <c r="G1223" s="2">
        <f t="shared" si="22"/>
        <v>40808.181599999996</v>
      </c>
      <c r="H1223" s="2">
        <f t="shared" si="23"/>
        <v>0.5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41985.03</v>
      </c>
      <c r="D1224" s="1">
        <f>BILANCA!E247</f>
        <v>64024.53</v>
      </c>
      <c r="E1224" s="1">
        <v>0</v>
      </c>
      <c r="F1224" s="1">
        <v>0</v>
      </c>
      <c r="G1224" s="2">
        <f t="shared" si="22"/>
        <v>40978.215689999997</v>
      </c>
      <c r="H1224" s="2">
        <f t="shared" si="23"/>
        <v>0.5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29823.97</v>
      </c>
      <c r="D1227" s="1">
        <f>BILANCA!E250</f>
        <v>104572.35</v>
      </c>
      <c r="E1227" s="1">
        <v>0</v>
      </c>
      <c r="F1227" s="1">
        <v>0</v>
      </c>
      <c r="G1227" s="2">
        <f t="shared" si="22"/>
        <v>58308.355479999998</v>
      </c>
      <c r="H1227" s="2">
        <f t="shared" si="23"/>
        <v>0.38000000000465661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29823.97</v>
      </c>
      <c r="D1229" s="1">
        <f>BILANCA!E252</f>
        <v>104572.35</v>
      </c>
      <c r="E1229" s="1">
        <v>0</v>
      </c>
      <c r="F1229" s="1">
        <v>0</v>
      </c>
      <c r="G1229" s="2">
        <f t="shared" si="22"/>
        <v>58786.292820000002</v>
      </c>
      <c r="H1229" s="2">
        <f t="shared" si="23"/>
        <v>0.38000000000465661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12115.63</v>
      </c>
      <c r="D1232" s="1">
        <f>BILANCA!E255</f>
        <v>11588.47</v>
      </c>
      <c r="E1232" s="1">
        <v>0</v>
      </c>
      <c r="F1232" s="1">
        <v>0</v>
      </c>
      <c r="G1232" s="2">
        <f t="shared" si="22"/>
        <v>8787.8499300000003</v>
      </c>
      <c r="H1232" s="2">
        <f t="shared" si="23"/>
        <v>0.84000000000014552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12635.91</v>
      </c>
      <c r="D1240" s="1">
        <f>BILANCA!E264</f>
        <v>11588.47</v>
      </c>
      <c r="E1240" s="1">
        <v>0</v>
      </c>
      <c r="F1240" s="1">
        <v>0</v>
      </c>
      <c r="G1240" s="2">
        <f t="shared" si="22"/>
        <v>9203.9024499999996</v>
      </c>
      <c r="H1240" s="2">
        <f t="shared" si="23"/>
        <v>0.55999999999949068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28229.34</v>
      </c>
      <c r="D1244" s="1">
        <f>BILANCA!E268</f>
        <v>25093.48</v>
      </c>
      <c r="E1244" s="1">
        <v>0</v>
      </c>
      <c r="F1244" s="1">
        <v>0</v>
      </c>
      <c r="G1244" s="2">
        <f t="shared" si="24"/>
        <v>20466.654300000002</v>
      </c>
      <c r="H1244" s="2">
        <f t="shared" si="23"/>
        <v>0.81999999999970896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52.26</v>
      </c>
      <c r="E1247" s="1">
        <v>0</v>
      </c>
      <c r="F1247" s="1">
        <v>0</v>
      </c>
      <c r="G1247" s="2">
        <f t="shared" si="24"/>
        <v>27.59328</v>
      </c>
      <c r="H1247" s="2">
        <f t="shared" si="23"/>
        <v>0.25999999999999801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65122.16</v>
      </c>
      <c r="D1263" s="1">
        <f>BILANCA!E287</f>
        <v>46703.17</v>
      </c>
      <c r="E1263" s="1">
        <v>0</v>
      </c>
      <c r="F1263" s="1">
        <v>0</v>
      </c>
      <c r="G1263" s="2">
        <f t="shared" si="24"/>
        <v>44387.98</v>
      </c>
      <c r="H1263" s="2">
        <f t="shared" si="23"/>
        <v>0.33000000000174623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209099.63</v>
      </c>
      <c r="D1264" s="1">
        <f>BILANCA!E288</f>
        <v>235556.18</v>
      </c>
      <c r="E1264" s="1">
        <v>0</v>
      </c>
      <c r="F1264" s="1">
        <v>0</v>
      </c>
      <c r="G1264" s="2">
        <f t="shared" si="24"/>
        <v>191139.56919000001</v>
      </c>
      <c r="H1264" s="2">
        <f t="shared" si="23"/>
        <v>0.54999999998835847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33.18</v>
      </c>
      <c r="D1265" s="1">
        <f>BILANCA!E289</f>
        <v>95603.82</v>
      </c>
      <c r="E1265" s="1">
        <v>0</v>
      </c>
      <c r="F1265" s="1">
        <v>0</v>
      </c>
      <c r="G1265" s="2">
        <f t="shared" si="24"/>
        <v>53929.911240000001</v>
      </c>
      <c r="H1265" s="2">
        <f t="shared" si="23"/>
        <v>0.3599999999930148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27388.77</v>
      </c>
      <c r="D1278" s="1">
        <f>BILANCA!E302</f>
        <v>25093.48</v>
      </c>
      <c r="E1278" s="1">
        <v>0</v>
      </c>
      <c r="F1278" s="1">
        <v>0</v>
      </c>
      <c r="G1278" s="2">
        <f t="shared" si="24"/>
        <v>22884.840349999999</v>
      </c>
      <c r="H1278" s="2">
        <f t="shared" si="23"/>
        <v>0.70999999999912689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3135914.7800000003</v>
      </c>
      <c r="D1408" s="1">
        <f>'RAS-funkcijski'!E114</f>
        <v>3985178.3600000003</v>
      </c>
      <c r="E1408" s="1">
        <v>0</v>
      </c>
      <c r="F1408" s="1">
        <v>0</v>
      </c>
      <c r="G1408" s="2">
        <f t="shared" si="24"/>
        <v>1221689.8650000002</v>
      </c>
      <c r="H1408" s="2">
        <f t="shared" si="27"/>
        <v>0.58000000007450581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2880312.64</v>
      </c>
      <c r="D1409" s="1">
        <f>'RAS-funkcijski'!E115</f>
        <v>3715298.87</v>
      </c>
      <c r="E1409" s="1">
        <v>0</v>
      </c>
      <c r="F1409" s="1">
        <v>0</v>
      </c>
      <c r="G1409" s="2">
        <f t="shared" si="24"/>
        <v>1144511.0521800001</v>
      </c>
      <c r="H1409" s="2">
        <f t="shared" si="27"/>
        <v>0.48999999975785613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2880312.64</v>
      </c>
      <c r="D1411" s="1">
        <f>'RAS-funkcijski'!E117</f>
        <v>3715298.87</v>
      </c>
      <c r="E1411" s="1">
        <v>0</v>
      </c>
      <c r="F1411" s="1">
        <v>0</v>
      </c>
      <c r="G1411" s="2">
        <f t="shared" si="24"/>
        <v>1165132.8729400001</v>
      </c>
      <c r="H1411" s="2">
        <f t="shared" si="27"/>
        <v>0.48999999975785613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255602.14</v>
      </c>
      <c r="D1420" s="1">
        <f>'RAS-funkcijski'!E126</f>
        <v>269879.49</v>
      </c>
      <c r="E1420" s="1">
        <v>0</v>
      </c>
      <c r="F1420" s="1">
        <v>0</v>
      </c>
      <c r="G1420" s="2">
        <f t="shared" si="24"/>
        <v>97034.056639999995</v>
      </c>
      <c r="H1420" s="2">
        <f t="shared" si="27"/>
        <v>0.63000000000465661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3135914.7800000003</v>
      </c>
      <c r="D1435" s="13">
        <f>'RAS-funkcijski'!E141</f>
        <v>3985178.3600000003</v>
      </c>
      <c r="E1435" s="13">
        <v>0</v>
      </c>
      <c r="F1435" s="13">
        <v>0</v>
      </c>
      <c r="G1435" s="14">
        <f t="shared" si="24"/>
        <v>1521559.1955000001</v>
      </c>
      <c r="H1435" s="14">
        <f t="shared" si="27"/>
        <v>0.58000000007450581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8706.6299999999992</v>
      </c>
      <c r="D1436" s="6">
        <f>'P-VRIO'!E5</f>
        <v>0</v>
      </c>
      <c r="E1436" s="6">
        <v>0</v>
      </c>
      <c r="F1436" s="6">
        <v>0</v>
      </c>
      <c r="G1436" s="7">
        <f t="shared" si="24"/>
        <v>8.7066299999999988</v>
      </c>
      <c r="H1436" s="7">
        <f t="shared" si="27"/>
        <v>0.37000000000080036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8706.6299999999992</v>
      </c>
      <c r="D1453" s="1">
        <f>'P-VRIO'!E22</f>
        <v>0</v>
      </c>
      <c r="E1453" s="1">
        <v>0</v>
      </c>
      <c r="F1453" s="1">
        <v>0</v>
      </c>
      <c r="G1453" s="2">
        <f t="shared" si="24"/>
        <v>156.71933999999996</v>
      </c>
      <c r="H1453" s="2">
        <f t="shared" si="27"/>
        <v>0.37000000000080036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8706.6299999999992</v>
      </c>
      <c r="D1454" s="1">
        <f>'P-VRIO'!E23</f>
        <v>0</v>
      </c>
      <c r="E1454" s="1">
        <v>0</v>
      </c>
      <c r="F1454" s="1">
        <v>0</v>
      </c>
      <c r="G1454" s="2">
        <f t="shared" si="24"/>
        <v>165.42596999999998</v>
      </c>
      <c r="H1454" s="2">
        <f t="shared" si="27"/>
        <v>0.37000000000080036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8706.6299999999992</v>
      </c>
      <c r="D1456" s="1">
        <f>'P-VRIO'!E25</f>
        <v>0</v>
      </c>
      <c r="E1456" s="1">
        <v>0</v>
      </c>
      <c r="F1456" s="1">
        <v>0</v>
      </c>
      <c r="G1456" s="2">
        <f t="shared" si="24"/>
        <v>182.83922999999999</v>
      </c>
      <c r="H1456" s="2">
        <f t="shared" si="27"/>
        <v>0.37000000000080036</v>
      </c>
      <c r="I1456" s="10">
        <f t="shared" si="30"/>
        <v>67.650515100146336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274254.96999999997</v>
      </c>
      <c r="D1480" s="6"/>
      <c r="E1480" s="6">
        <v>0</v>
      </c>
      <c r="F1480" s="6">
        <v>0</v>
      </c>
      <c r="G1480" s="7">
        <f t="shared" ref="G1480:G1580" si="34">B1480/1000*C1480</f>
        <v>274.25496999999996</v>
      </c>
      <c r="H1480" s="7">
        <f t="shared" ref="H1480:H1580" si="35">ABS(C1480-ROUND(C1480,0))</f>
        <v>3.0000000027939677E-2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3918435.8</v>
      </c>
      <c r="D1481" s="1">
        <v>0</v>
      </c>
      <c r="E1481" s="1">
        <v>0</v>
      </c>
      <c r="F1481" s="1">
        <v>0</v>
      </c>
      <c r="G1481" s="2">
        <f t="shared" si="34"/>
        <v>7836.8715999999995</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3809813.42</v>
      </c>
      <c r="D1483" s="1">
        <v>0</v>
      </c>
      <c r="E1483" s="1">
        <v>0</v>
      </c>
      <c r="F1483" s="1">
        <v>0</v>
      </c>
      <c r="G1483" s="2">
        <f t="shared" si="34"/>
        <v>15239.25368</v>
      </c>
      <c r="H1483" s="2">
        <f t="shared" si="35"/>
        <v>0.41999999992549419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3209915.59</v>
      </c>
      <c r="D1484" s="1">
        <v>0</v>
      </c>
      <c r="E1484" s="1">
        <v>0</v>
      </c>
      <c r="F1484" s="1">
        <v>0</v>
      </c>
      <c r="G1484" s="2">
        <f t="shared" si="34"/>
        <v>16049.577949999999</v>
      </c>
      <c r="H1484" s="2">
        <f t="shared" si="35"/>
        <v>0.41000000014901161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567559.82999999996</v>
      </c>
      <c r="D1485" s="1">
        <v>0</v>
      </c>
      <c r="E1485" s="1">
        <v>0</v>
      </c>
      <c r="F1485" s="1">
        <v>0</v>
      </c>
      <c r="G1485" s="2">
        <f t="shared" si="34"/>
        <v>3405.35898</v>
      </c>
      <c r="H1485" s="2">
        <f t="shared" si="35"/>
        <v>0.17000000004190952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7168.12</v>
      </c>
      <c r="D1486" s="1">
        <v>0</v>
      </c>
      <c r="E1486" s="1">
        <v>0</v>
      </c>
      <c r="F1486" s="1">
        <v>0</v>
      </c>
      <c r="G1486" s="2">
        <f t="shared" si="34"/>
        <v>50.176839999999999</v>
      </c>
      <c r="H1486" s="2">
        <f t="shared" si="35"/>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25169.88</v>
      </c>
      <c r="D1491" s="1">
        <v>0</v>
      </c>
      <c r="E1491" s="1">
        <v>0</v>
      </c>
      <c r="F1491" s="1">
        <v>0</v>
      </c>
      <c r="G1491" s="2">
        <f t="shared" si="34"/>
        <v>302.03856000000002</v>
      </c>
      <c r="H1491" s="2">
        <f t="shared" si="35"/>
        <v>0.11999999999898137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108622.38</v>
      </c>
      <c r="D1492" s="1">
        <v>0</v>
      </c>
      <c r="E1492" s="1">
        <v>0</v>
      </c>
      <c r="F1492" s="1">
        <v>0</v>
      </c>
      <c r="G1492" s="2">
        <f t="shared" si="34"/>
        <v>1412.09094</v>
      </c>
      <c r="H1492" s="2">
        <f t="shared" si="35"/>
        <v>0.38000000000465661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3814827.6</v>
      </c>
      <c r="D1499" s="1">
        <v>0</v>
      </c>
      <c r="E1499" s="1">
        <v>0</v>
      </c>
      <c r="F1499" s="1">
        <v>0</v>
      </c>
      <c r="G1499" s="2">
        <f t="shared" si="34"/>
        <v>76296.552000000011</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3801775.86</v>
      </c>
      <c r="D1501" s="1">
        <v>0</v>
      </c>
      <c r="E1501" s="1">
        <v>0</v>
      </c>
      <c r="F1501" s="1">
        <v>0</v>
      </c>
      <c r="G1501" s="2">
        <f t="shared" si="34"/>
        <v>83639.068919999991</v>
      </c>
      <c r="H1501" s="2">
        <f t="shared" si="35"/>
        <v>0.14000000013038516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3183459.04</v>
      </c>
      <c r="D1502" s="1">
        <v>0</v>
      </c>
      <c r="E1502" s="1">
        <v>0</v>
      </c>
      <c r="F1502" s="1">
        <v>0</v>
      </c>
      <c r="G1502" s="2">
        <f t="shared" si="34"/>
        <v>73219.557920000007</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583762.37</v>
      </c>
      <c r="D1503" s="1">
        <v>0</v>
      </c>
      <c r="E1503" s="1">
        <v>0</v>
      </c>
      <c r="F1503" s="1">
        <v>0</v>
      </c>
      <c r="G1503" s="2">
        <f t="shared" si="34"/>
        <v>14010.29688</v>
      </c>
      <c r="H1503" s="2">
        <f t="shared" si="35"/>
        <v>0.36999999999534339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7089.28</v>
      </c>
      <c r="D1504" s="1">
        <v>0</v>
      </c>
      <c r="E1504" s="1">
        <v>0</v>
      </c>
      <c r="F1504" s="1">
        <v>0</v>
      </c>
      <c r="G1504" s="2">
        <f t="shared" si="34"/>
        <v>177.232</v>
      </c>
      <c r="H1504" s="2">
        <f t="shared" si="35"/>
        <v>0.27999999999974534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27465.17</v>
      </c>
      <c r="D1509" s="1">
        <v>0</v>
      </c>
      <c r="E1509" s="1">
        <v>0</v>
      </c>
      <c r="F1509" s="1">
        <v>0</v>
      </c>
      <c r="G1509" s="2">
        <f t="shared" si="34"/>
        <v>823.9550999999999</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13051.74</v>
      </c>
      <c r="D1510" s="1">
        <v>0</v>
      </c>
      <c r="E1510" s="1">
        <v>0</v>
      </c>
      <c r="F1510" s="1">
        <v>0</v>
      </c>
      <c r="G1510" s="2">
        <f t="shared" si="34"/>
        <v>404.60393999999997</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377863.16999999946</v>
      </c>
      <c r="D1517" s="1">
        <v>0</v>
      </c>
      <c r="E1517" s="1">
        <v>0</v>
      </c>
      <c r="F1517" s="1">
        <v>0</v>
      </c>
      <c r="G1517" s="2">
        <f t="shared" si="34"/>
        <v>14358.800459999979</v>
      </c>
      <c r="H1517" s="2">
        <f t="shared" si="35"/>
        <v>0.16999999945983291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142306.99</v>
      </c>
      <c r="D1518" s="1">
        <v>0</v>
      </c>
      <c r="E1518" s="1">
        <v>0</v>
      </c>
      <c r="F1518" s="1">
        <v>0</v>
      </c>
      <c r="G1518" s="2">
        <f t="shared" si="34"/>
        <v>5549.9726099999998</v>
      </c>
      <c r="H1518" s="2">
        <f t="shared" si="35"/>
        <v>1.0000000009313226E-2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46703.17</v>
      </c>
      <c r="D1524" s="1">
        <v>0</v>
      </c>
      <c r="E1524" s="1">
        <v>0</v>
      </c>
      <c r="F1524" s="1">
        <v>0</v>
      </c>
      <c r="G1524" s="2">
        <f t="shared" si="34"/>
        <v>2101.6426499999998</v>
      </c>
      <c r="H1524" s="2">
        <f t="shared" si="35"/>
        <v>0.16999999999825377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21282.47</v>
      </c>
      <c r="D1525" s="1">
        <v>0</v>
      </c>
      <c r="E1525" s="1">
        <v>0</v>
      </c>
      <c r="F1525" s="1">
        <v>0</v>
      </c>
      <c r="G1525" s="2">
        <f t="shared" si="34"/>
        <v>978.99362000000008</v>
      </c>
      <c r="H1525" s="2">
        <f t="shared" si="35"/>
        <v>0.47000000000116415</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21282.47</v>
      </c>
      <c r="D1526" s="1">
        <v>0</v>
      </c>
      <c r="E1526" s="1">
        <v>0</v>
      </c>
      <c r="F1526" s="1">
        <v>0</v>
      </c>
      <c r="G1526" s="2">
        <f t="shared" si="34"/>
        <v>1000.2760900000001</v>
      </c>
      <c r="H1526" s="2">
        <f t="shared" si="35"/>
        <v>0.47000000000116415</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327.22000000000003</v>
      </c>
      <c r="D1535" s="1">
        <v>0</v>
      </c>
      <c r="E1535" s="1">
        <v>0</v>
      </c>
      <c r="F1535" s="1">
        <v>0</v>
      </c>
      <c r="G1535" s="2">
        <f t="shared" si="34"/>
        <v>18.32432</v>
      </c>
      <c r="H1535" s="2">
        <f t="shared" si="35"/>
        <v>0.22000000000002728</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327.22000000000003</v>
      </c>
      <c r="D1536" s="1">
        <v>0</v>
      </c>
      <c r="E1536" s="1">
        <v>0</v>
      </c>
      <c r="F1536" s="1">
        <v>0</v>
      </c>
      <c r="G1536" s="2">
        <f t="shared" si="34"/>
        <v>18.651540000000001</v>
      </c>
      <c r="H1536" s="2">
        <f t="shared" si="35"/>
        <v>0.22000000000002728</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25093.48</v>
      </c>
      <c r="D1560" s="1">
        <v>0</v>
      </c>
      <c r="E1560" s="1">
        <v>0</v>
      </c>
      <c r="F1560" s="1">
        <v>0</v>
      </c>
      <c r="G1560" s="2">
        <f t="shared" si="34"/>
        <v>2032.57188</v>
      </c>
      <c r="H1560" s="2">
        <f t="shared" si="35"/>
        <v>0.47999999999956344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25093.48</v>
      </c>
      <c r="D1561" s="1">
        <v>0</v>
      </c>
      <c r="E1561" s="1">
        <v>0</v>
      </c>
      <c r="F1561" s="1">
        <v>0</v>
      </c>
      <c r="G1561" s="2">
        <f t="shared" si="34"/>
        <v>2057.66536</v>
      </c>
      <c r="H1561" s="2">
        <f t="shared" si="35"/>
        <v>0.47999999999956344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95603.82</v>
      </c>
      <c r="D1565" s="1">
        <v>0</v>
      </c>
      <c r="E1565" s="1">
        <v>0</v>
      </c>
      <c r="F1565" s="1">
        <v>0</v>
      </c>
      <c r="G1565" s="2">
        <f t="shared" si="34"/>
        <v>8221.9285199999995</v>
      </c>
      <c r="H1565" s="2">
        <f t="shared" si="35"/>
        <v>0.17999999999301508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95603.82</v>
      </c>
      <c r="D1566" s="1">
        <v>0</v>
      </c>
      <c r="E1566" s="1">
        <v>0</v>
      </c>
      <c r="F1566" s="1">
        <v>0</v>
      </c>
      <c r="G1566" s="2">
        <f t="shared" si="34"/>
        <v>8317.5323399999997</v>
      </c>
      <c r="H1566" s="2">
        <f t="shared" si="35"/>
        <v>0.17999999999301508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235556.18</v>
      </c>
      <c r="D1576" s="1">
        <v>0</v>
      </c>
      <c r="E1576" s="1">
        <v>0</v>
      </c>
      <c r="F1576" s="1">
        <v>0</v>
      </c>
      <c r="G1576" s="2">
        <f t="shared" si="34"/>
        <v>22848.94946</v>
      </c>
      <c r="H1576" s="2">
        <f t="shared" si="35"/>
        <v>0.17999999999301508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235556.18</v>
      </c>
      <c r="D1578" s="1">
        <v>0</v>
      </c>
      <c r="E1578" s="1">
        <v>0</v>
      </c>
      <c r="F1578" s="1">
        <v>0</v>
      </c>
      <c r="G1578" s="2">
        <f t="shared" si="34"/>
        <v>23320.061819999999</v>
      </c>
      <c r="H1578" s="2">
        <f t="shared" si="35"/>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15227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3181643.42</v>
      </c>
      <c r="I16" s="170">
        <f>'PR-RAS'!E6</f>
        <v>3931215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3033786.36</v>
      </c>
      <c r="I17" s="170">
        <f>'PR-RAS'!E151</f>
        <v>3876555.9800000004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12161.060000000129</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40547.820000000334</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1671595.31</v>
      </c>
      <c r="I20" s="173">
        <f>BILANCA!E7</f>
        <v>1682179.43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305123.19</v>
      </c>
      <c r="I21" s="175">
        <f>BILANCA!E68</f>
        <v>348903.82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274254.97000000003</v>
      </c>
      <c r="I22" s="175">
        <f>BILANCA!E176</f>
        <v>377863.17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1702463.5299999998</v>
      </c>
      <c r="I23" s="177">
        <f>BILANCA!E237</f>
        <v>1653220.0799999998</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3135914.7800000003</v>
      </c>
      <c r="I27" s="175">
        <f>'RAS-funkcijski'!E114</f>
        <v>3985178.3600000003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3135914.7800000003</v>
      </c>
      <c r="I28" s="179">
        <f>'RAS-funkcijski'!E141</f>
        <v>3985178.3600000003</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8706.6299999999992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8706.6299999999992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274254.96999999997</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377863.16999999946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142306.99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235556.18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27" zoomScaleNormal="100" workbookViewId="0">
      <selection activeCell="E136" sqref="E13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3181643.42</v>
      </c>
      <c r="E6" s="51">
        <f>E7+E44+E50+E82+E106+E124+E133+E139</f>
        <v>3931215</v>
      </c>
      <c r="F6" s="52">
        <f t="shared" ref="F6:F131" si="0">IF(D6&lt;&gt;0,IF(E6/D6&gt;=100,"&gt;&gt;100",E6/D6*100),"-")</f>
        <v>123.55925793846502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2475195.4900000002</v>
      </c>
      <c r="E50" s="51">
        <f>E51+E54+E59+E62+E65+E68+E71+E74+E77</f>
        <v>3106222.06</v>
      </c>
      <c r="F50" s="52">
        <f t="shared" si="0"/>
        <v>125.49400936408462</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2450264.41</v>
      </c>
      <c r="E68" s="51">
        <f t="shared" si="15"/>
        <v>3052050.63</v>
      </c>
      <c r="F68" s="52">
        <f t="shared" si="0"/>
        <v>124.56005227615414</v>
      </c>
    </row>
    <row r="69" spans="1:6" ht="12.75" customHeight="1" x14ac:dyDescent="0.2">
      <c r="A69" s="53" t="s">
        <v>183</v>
      </c>
      <c r="B69" s="85" t="s">
        <v>184</v>
      </c>
      <c r="C69" s="50" t="s">
        <v>183</v>
      </c>
      <c r="D69" s="242">
        <v>2370899.33</v>
      </c>
      <c r="E69" s="242">
        <v>3050290.63</v>
      </c>
      <c r="F69" s="52">
        <f t="shared" si="0"/>
        <v>128.65542587166701</v>
      </c>
    </row>
    <row r="70" spans="1:6" ht="24" x14ac:dyDescent="0.2">
      <c r="A70" s="53" t="s">
        <v>185</v>
      </c>
      <c r="B70" s="85" t="s">
        <v>186</v>
      </c>
      <c r="C70" s="50" t="s">
        <v>185</v>
      </c>
      <c r="D70" s="242">
        <v>79365.08</v>
      </c>
      <c r="E70" s="242">
        <v>1760</v>
      </c>
      <c r="F70" s="52">
        <f t="shared" si="0"/>
        <v>2.2175999822592001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24931.08</v>
      </c>
      <c r="E77" s="51">
        <f t="shared" si="18"/>
        <v>54171.43</v>
      </c>
      <c r="F77" s="52">
        <f t="shared" si="0"/>
        <v>217.28473054516689</v>
      </c>
    </row>
    <row r="78" spans="1:6" ht="12.75" customHeight="1" x14ac:dyDescent="0.2">
      <c r="A78" s="53">
        <v>6391</v>
      </c>
      <c r="B78" s="85" t="s">
        <v>201</v>
      </c>
      <c r="C78" s="50" t="s">
        <v>202</v>
      </c>
      <c r="D78" s="242">
        <v>504</v>
      </c>
      <c r="E78" s="242">
        <v>500</v>
      </c>
      <c r="F78" s="52">
        <f t="shared" si="0"/>
        <v>99.206349206349216</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24427.08</v>
      </c>
      <c r="E80" s="242">
        <v>53671.43</v>
      </c>
      <c r="F80" s="52">
        <f t="shared" si="0"/>
        <v>219.72102273378562</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17.43</v>
      </c>
      <c r="E82" s="51">
        <f t="shared" si="19"/>
        <v>43.16</v>
      </c>
      <c r="F82" s="52">
        <f t="shared" si="0"/>
        <v>247.61904761904759</v>
      </c>
    </row>
    <row r="83" spans="1:6" ht="12.75" customHeight="1" x14ac:dyDescent="0.2">
      <c r="A83" s="53">
        <v>641</v>
      </c>
      <c r="B83" s="85" t="s">
        <v>211</v>
      </c>
      <c r="C83" s="50" t="s">
        <v>212</v>
      </c>
      <c r="D83" s="51">
        <f t="shared" ref="D83:E83" si="20">SUM(D84:D90)</f>
        <v>17.43</v>
      </c>
      <c r="E83" s="51">
        <f t="shared" si="20"/>
        <v>43.16</v>
      </c>
      <c r="F83" s="52">
        <f t="shared" si="0"/>
        <v>247.61904761904759</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17.43</v>
      </c>
      <c r="E85" s="242">
        <v>43.16</v>
      </c>
      <c r="F85" s="52">
        <f t="shared" si="0"/>
        <v>247.61904761904759</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122612.3</v>
      </c>
      <c r="E106" s="51">
        <f t="shared" si="23"/>
        <v>110192.44</v>
      </c>
      <c r="F106" s="52">
        <f t="shared" si="0"/>
        <v>89.870624725251872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122612.3</v>
      </c>
      <c r="E112" s="51">
        <f t="shared" si="25"/>
        <v>110192.44</v>
      </c>
      <c r="F112" s="52">
        <f t="shared" si="0"/>
        <v>89.870624725251872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122612.3</v>
      </c>
      <c r="E117" s="242">
        <v>110192.44</v>
      </c>
      <c r="F117" s="52">
        <f t="shared" si="0"/>
        <v>89.870624725251872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17341</v>
      </c>
      <c r="E124" s="51">
        <f t="shared" si="27"/>
        <v>35143.53</v>
      </c>
      <c r="F124" s="52">
        <f t="shared" si="0"/>
        <v>202.66149587682372</v>
      </c>
    </row>
    <row r="125" spans="1:6" ht="12.75" customHeight="1" x14ac:dyDescent="0.2">
      <c r="A125" s="53">
        <v>661</v>
      </c>
      <c r="B125" s="86" t="s">
        <v>295</v>
      </c>
      <c r="C125" s="50" t="s">
        <v>296</v>
      </c>
      <c r="D125" s="51">
        <f t="shared" ref="D125:E125" si="28">SUM(D126:D127)</f>
        <v>11786.76</v>
      </c>
      <c r="E125" s="51">
        <f t="shared" si="28"/>
        <v>35043.53</v>
      </c>
      <c r="F125" s="52">
        <f t="shared" si="0"/>
        <v>297.31266268253529</v>
      </c>
    </row>
    <row r="126" spans="1:6" ht="12.75" customHeight="1" x14ac:dyDescent="0.2">
      <c r="A126" s="53">
        <v>6614</v>
      </c>
      <c r="B126" s="86" t="s">
        <v>297</v>
      </c>
      <c r="C126" s="50" t="s">
        <v>298</v>
      </c>
      <c r="D126" s="242">
        <v>325.75</v>
      </c>
      <c r="E126" s="242">
        <v>31</v>
      </c>
      <c r="F126" s="52">
        <f t="shared" si="0"/>
        <v>9.5165003837298556</v>
      </c>
    </row>
    <row r="127" spans="1:6" ht="12.75" customHeight="1" x14ac:dyDescent="0.2">
      <c r="A127" s="53">
        <v>6615</v>
      </c>
      <c r="B127" s="86" t="s">
        <v>299</v>
      </c>
      <c r="C127" s="50" t="s">
        <v>300</v>
      </c>
      <c r="D127" s="242">
        <v>11461.01</v>
      </c>
      <c r="E127" s="242">
        <v>35012.53</v>
      </c>
      <c r="F127" s="52">
        <f t="shared" si="0"/>
        <v>305.49253512561279</v>
      </c>
    </row>
    <row r="128" spans="1:6" ht="24" x14ac:dyDescent="0.2">
      <c r="A128" s="53">
        <v>663</v>
      </c>
      <c r="B128" s="231" t="s">
        <v>301</v>
      </c>
      <c r="C128" s="50" t="s">
        <v>302</v>
      </c>
      <c r="D128" s="51">
        <f t="shared" ref="D128:E128" si="29">SUM(D129:D132)</f>
        <v>5554.24</v>
      </c>
      <c r="E128" s="51">
        <f t="shared" si="29"/>
        <v>100</v>
      </c>
      <c r="F128" s="52">
        <f t="shared" si="0"/>
        <v>1.8004263409575387</v>
      </c>
    </row>
    <row r="129" spans="1:6" ht="12.75" customHeight="1" x14ac:dyDescent="0.2">
      <c r="A129" s="53">
        <v>6631</v>
      </c>
      <c r="B129" s="86" t="s">
        <v>303</v>
      </c>
      <c r="C129" s="50" t="s">
        <v>304</v>
      </c>
      <c r="D129" s="242">
        <v>5554.24</v>
      </c>
      <c r="E129" s="242">
        <v>100</v>
      </c>
      <c r="F129" s="52">
        <f t="shared" si="0"/>
        <v>1.8004263409575387</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566477.19999999995</v>
      </c>
      <c r="E133" s="51">
        <f t="shared" si="30"/>
        <v>679613.81</v>
      </c>
      <c r="F133" s="52">
        <f t="shared" ref="F133:F223" si="31">IF(D133&lt;&gt;0,IF(E133/D133&gt;=100,"&gt;&gt;100",E133/D133*100),"-")</f>
        <v>119.97196180181658</v>
      </c>
    </row>
    <row r="134" spans="1:6" ht="24" x14ac:dyDescent="0.2">
      <c r="A134" s="53">
        <v>671</v>
      </c>
      <c r="B134" s="232" t="s">
        <v>313</v>
      </c>
      <c r="C134" s="50" t="s">
        <v>314</v>
      </c>
      <c r="D134" s="51">
        <f t="shared" ref="D134:E134" si="32">SUM(D135:D137)</f>
        <v>566477.19999999995</v>
      </c>
      <c r="E134" s="51">
        <f t="shared" si="32"/>
        <v>679613.81</v>
      </c>
      <c r="F134" s="52">
        <f t="shared" si="31"/>
        <v>119.97196180181658</v>
      </c>
    </row>
    <row r="135" spans="1:6" ht="12.75" customHeight="1" x14ac:dyDescent="0.2">
      <c r="A135" s="53">
        <v>6711</v>
      </c>
      <c r="B135" s="85" t="s">
        <v>315</v>
      </c>
      <c r="C135" s="50" t="s">
        <v>316</v>
      </c>
      <c r="D135" s="242">
        <v>550712.61</v>
      </c>
      <c r="E135" s="242">
        <v>677323.78</v>
      </c>
      <c r="F135" s="52">
        <f t="shared" si="31"/>
        <v>122.99042507851783</v>
      </c>
    </row>
    <row r="136" spans="1:6" ht="24" x14ac:dyDescent="0.2">
      <c r="A136" s="53">
        <v>6712</v>
      </c>
      <c r="B136" s="232" t="s">
        <v>317</v>
      </c>
      <c r="C136" s="50" t="s">
        <v>318</v>
      </c>
      <c r="D136" s="242">
        <v>15764.59</v>
      </c>
      <c r="E136" s="242">
        <v>2290.0300000000002</v>
      </c>
      <c r="F136" s="52">
        <f t="shared" si="31"/>
        <v>14.526416481494287</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3033786.36</v>
      </c>
      <c r="E151" s="51">
        <f t="shared" si="35"/>
        <v>3876555.9800000004</v>
      </c>
      <c r="F151" s="52">
        <f t="shared" si="31"/>
        <v>127.77946499831981</v>
      </c>
    </row>
    <row r="152" spans="1:6" ht="12.75" customHeight="1" x14ac:dyDescent="0.2">
      <c r="A152" s="53">
        <v>31</v>
      </c>
      <c r="B152" s="85" t="s">
        <v>348</v>
      </c>
      <c r="C152" s="50" t="s">
        <v>34</v>
      </c>
      <c r="D152" s="51">
        <f t="shared" ref="D152:E152" si="36">D153+D158+D159</f>
        <v>2400391.42</v>
      </c>
      <c r="E152" s="51">
        <f t="shared" si="36"/>
        <v>3170144.8200000003</v>
      </c>
      <c r="F152" s="52">
        <f t="shared" si="31"/>
        <v>132.06782833776336</v>
      </c>
    </row>
    <row r="153" spans="1:6" ht="12.75" customHeight="1" x14ac:dyDescent="0.2">
      <c r="A153" s="53">
        <v>311</v>
      </c>
      <c r="B153" s="85" t="s">
        <v>349</v>
      </c>
      <c r="C153" s="50" t="s">
        <v>350</v>
      </c>
      <c r="D153" s="51">
        <f t="shared" ref="D153:E153" si="37">SUM(D154:D157)</f>
        <v>1984430.66</v>
      </c>
      <c r="E153" s="51">
        <f t="shared" si="37"/>
        <v>2620772.8400000003</v>
      </c>
      <c r="F153" s="52">
        <f t="shared" si="31"/>
        <v>132.06673797309705</v>
      </c>
    </row>
    <row r="154" spans="1:6" ht="12.75" customHeight="1" x14ac:dyDescent="0.2">
      <c r="A154" s="53">
        <v>3111</v>
      </c>
      <c r="B154" s="85" t="s">
        <v>351</v>
      </c>
      <c r="C154" s="50" t="s">
        <v>352</v>
      </c>
      <c r="D154" s="242">
        <v>1981161.24</v>
      </c>
      <c r="E154" s="242">
        <v>2617802.41</v>
      </c>
      <c r="F154" s="52">
        <f t="shared" si="31"/>
        <v>132.13474790169025</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3269.42</v>
      </c>
      <c r="E156" s="242">
        <v>2970.43</v>
      </c>
      <c r="F156" s="52">
        <f t="shared" si="31"/>
        <v>90.854952866257619</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87391.62</v>
      </c>
      <c r="E158" s="242">
        <v>116649.79</v>
      </c>
      <c r="F158" s="52">
        <f t="shared" si="31"/>
        <v>133.47937708443899</v>
      </c>
    </row>
    <row r="159" spans="1:6" ht="12.75" customHeight="1" x14ac:dyDescent="0.2">
      <c r="A159" s="53">
        <v>313</v>
      </c>
      <c r="B159" s="85" t="s">
        <v>361</v>
      </c>
      <c r="C159" s="50" t="s">
        <v>362</v>
      </c>
      <c r="D159" s="51">
        <f t="shared" ref="D159:E159" si="38">SUM(D160:D162)</f>
        <v>328569.14</v>
      </c>
      <c r="E159" s="51">
        <f t="shared" si="38"/>
        <v>432722.19</v>
      </c>
      <c r="F159" s="52">
        <f t="shared" si="31"/>
        <v>131.69897513807899</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328569.14</v>
      </c>
      <c r="E161" s="242">
        <v>432722.19</v>
      </c>
      <c r="F161" s="52">
        <f t="shared" si="31"/>
        <v>131.69897513807899</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510179.57000000007</v>
      </c>
      <c r="E163" s="51">
        <f t="shared" si="39"/>
        <v>569618.09</v>
      </c>
      <c r="F163" s="52">
        <f t="shared" si="31"/>
        <v>111.65050964310466</v>
      </c>
    </row>
    <row r="164" spans="1:6" ht="12.75" customHeight="1" x14ac:dyDescent="0.2">
      <c r="A164" s="53">
        <v>321</v>
      </c>
      <c r="B164" s="85" t="s">
        <v>370</v>
      </c>
      <c r="C164" s="50" t="s">
        <v>371</v>
      </c>
      <c r="D164" s="51">
        <f t="shared" ref="D164:E164" si="40">SUM(D165:D168)</f>
        <v>63874.69</v>
      </c>
      <c r="E164" s="51">
        <f t="shared" si="40"/>
        <v>64448.62</v>
      </c>
      <c r="F164" s="52">
        <f t="shared" si="31"/>
        <v>100.89852490869231</v>
      </c>
    </row>
    <row r="165" spans="1:6" ht="12.75" customHeight="1" x14ac:dyDescent="0.2">
      <c r="A165" s="53">
        <v>3211</v>
      </c>
      <c r="B165" s="85" t="s">
        <v>372</v>
      </c>
      <c r="C165" s="50" t="s">
        <v>373</v>
      </c>
      <c r="D165" s="242">
        <v>12260.53</v>
      </c>
      <c r="E165" s="242">
        <v>14550.55</v>
      </c>
      <c r="F165" s="52">
        <f t="shared" si="31"/>
        <v>118.67798537257362</v>
      </c>
    </row>
    <row r="166" spans="1:6" ht="12.75" customHeight="1" x14ac:dyDescent="0.2">
      <c r="A166" s="53">
        <v>3212</v>
      </c>
      <c r="B166" s="85" t="s">
        <v>374</v>
      </c>
      <c r="C166" s="50" t="s">
        <v>375</v>
      </c>
      <c r="D166" s="242">
        <v>48381.29</v>
      </c>
      <c r="E166" s="242">
        <v>47866.67</v>
      </c>
      <c r="F166" s="52">
        <f t="shared" si="31"/>
        <v>98.936324351831047</v>
      </c>
    </row>
    <row r="167" spans="1:6" ht="12.75" customHeight="1" x14ac:dyDescent="0.2">
      <c r="A167" s="53">
        <v>3213</v>
      </c>
      <c r="B167" s="85" t="s">
        <v>376</v>
      </c>
      <c r="C167" s="50" t="s">
        <v>377</v>
      </c>
      <c r="D167" s="242">
        <v>3016.01</v>
      </c>
      <c r="E167" s="242">
        <v>1710.4</v>
      </c>
      <c r="F167" s="52">
        <f t="shared" si="31"/>
        <v>56.710687298782169</v>
      </c>
    </row>
    <row r="168" spans="1:6" ht="12.75" customHeight="1" x14ac:dyDescent="0.2">
      <c r="A168" s="53">
        <v>3214</v>
      </c>
      <c r="B168" s="85" t="s">
        <v>378</v>
      </c>
      <c r="C168" s="50" t="s">
        <v>379</v>
      </c>
      <c r="D168" s="242">
        <v>216.86</v>
      </c>
      <c r="E168" s="242">
        <v>321</v>
      </c>
      <c r="F168" s="52">
        <f t="shared" si="31"/>
        <v>148.02176519413445</v>
      </c>
    </row>
    <row r="169" spans="1:6" ht="12.75" customHeight="1" x14ac:dyDescent="0.2">
      <c r="A169" s="53">
        <v>322</v>
      </c>
      <c r="B169" s="85" t="s">
        <v>380</v>
      </c>
      <c r="C169" s="50" t="s">
        <v>381</v>
      </c>
      <c r="D169" s="51">
        <f t="shared" ref="D169:E169" si="41">SUM(D170:D176)</f>
        <v>338986.53000000009</v>
      </c>
      <c r="E169" s="51">
        <f t="shared" si="41"/>
        <v>366930.05999999994</v>
      </c>
      <c r="F169" s="52">
        <f t="shared" si="31"/>
        <v>108.24325674533435</v>
      </c>
    </row>
    <row r="170" spans="1:6" ht="12.75" customHeight="1" x14ac:dyDescent="0.2">
      <c r="A170" s="53">
        <v>3221</v>
      </c>
      <c r="B170" s="85" t="s">
        <v>382</v>
      </c>
      <c r="C170" s="50" t="s">
        <v>383</v>
      </c>
      <c r="D170" s="242">
        <v>20953.080000000002</v>
      </c>
      <c r="E170" s="242">
        <v>23489.55</v>
      </c>
      <c r="F170" s="52">
        <f t="shared" si="31"/>
        <v>112.10547566276652</v>
      </c>
    </row>
    <row r="171" spans="1:6" ht="12.75" customHeight="1" x14ac:dyDescent="0.2">
      <c r="A171" s="53">
        <v>3222</v>
      </c>
      <c r="B171" s="85" t="s">
        <v>384</v>
      </c>
      <c r="C171" s="50" t="s">
        <v>385</v>
      </c>
      <c r="D171" s="242">
        <v>255602.14</v>
      </c>
      <c r="E171" s="242">
        <v>269879.49</v>
      </c>
      <c r="F171" s="52">
        <f t="shared" si="31"/>
        <v>105.58577091725442</v>
      </c>
    </row>
    <row r="172" spans="1:6" ht="12.75" customHeight="1" x14ac:dyDescent="0.2">
      <c r="A172" s="53">
        <v>3223</v>
      </c>
      <c r="B172" s="85" t="s">
        <v>386</v>
      </c>
      <c r="C172" s="50" t="s">
        <v>387</v>
      </c>
      <c r="D172" s="242">
        <v>57087.19</v>
      </c>
      <c r="E172" s="242">
        <v>62044.29</v>
      </c>
      <c r="F172" s="52">
        <f t="shared" si="31"/>
        <v>108.68338413574044</v>
      </c>
    </row>
    <row r="173" spans="1:6" ht="12.75" customHeight="1" x14ac:dyDescent="0.2">
      <c r="A173" s="53">
        <v>3224</v>
      </c>
      <c r="B173" s="85" t="s">
        <v>388</v>
      </c>
      <c r="C173" s="50" t="s">
        <v>389</v>
      </c>
      <c r="D173" s="242">
        <v>4652.58</v>
      </c>
      <c r="E173" s="242">
        <v>3693.47</v>
      </c>
      <c r="F173" s="52">
        <f t="shared" si="31"/>
        <v>79.385416263664453</v>
      </c>
    </row>
    <row r="174" spans="1:6" ht="12.75" customHeight="1" x14ac:dyDescent="0.2">
      <c r="A174" s="53">
        <v>3225</v>
      </c>
      <c r="B174" s="85" t="s">
        <v>390</v>
      </c>
      <c r="C174" s="50" t="s">
        <v>391</v>
      </c>
      <c r="D174" s="242">
        <v>222.26</v>
      </c>
      <c r="E174" s="242">
        <v>6484.08</v>
      </c>
      <c r="F174" s="52">
        <f t="shared" si="31"/>
        <v>2917.3400521911276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469.28</v>
      </c>
      <c r="E176" s="242">
        <v>1339.18</v>
      </c>
      <c r="F176" s="52">
        <f t="shared" si="31"/>
        <v>285.36907603136723</v>
      </c>
    </row>
    <row r="177" spans="1:6" ht="12.75" customHeight="1" x14ac:dyDescent="0.2">
      <c r="A177" s="53">
        <v>323</v>
      </c>
      <c r="B177" s="85" t="s">
        <v>396</v>
      </c>
      <c r="C177" s="50" t="s">
        <v>397</v>
      </c>
      <c r="D177" s="51">
        <f t="shared" ref="D177:E177" si="42">SUM(D178:D186)</f>
        <v>62026.79</v>
      </c>
      <c r="E177" s="51">
        <f t="shared" si="42"/>
        <v>96534.139999999985</v>
      </c>
      <c r="F177" s="52">
        <f t="shared" si="31"/>
        <v>155.63297729900253</v>
      </c>
    </row>
    <row r="178" spans="1:6" ht="12.75" customHeight="1" x14ac:dyDescent="0.2">
      <c r="A178" s="53">
        <v>3231</v>
      </c>
      <c r="B178" s="85" t="s">
        <v>398</v>
      </c>
      <c r="C178" s="50" t="s">
        <v>399</v>
      </c>
      <c r="D178" s="242">
        <v>1558.66</v>
      </c>
      <c r="E178" s="242">
        <v>1220.96</v>
      </c>
      <c r="F178" s="52">
        <f t="shared" si="31"/>
        <v>78.333953524181027</v>
      </c>
    </row>
    <row r="179" spans="1:6" ht="12.75" customHeight="1" x14ac:dyDescent="0.2">
      <c r="A179" s="53">
        <v>3232</v>
      </c>
      <c r="B179" s="85" t="s">
        <v>400</v>
      </c>
      <c r="C179" s="50" t="s">
        <v>401</v>
      </c>
      <c r="D179" s="242">
        <v>13546.74</v>
      </c>
      <c r="E179" s="242">
        <v>37264.49</v>
      </c>
      <c r="F179" s="52">
        <f t="shared" si="31"/>
        <v>275.08086816459161</v>
      </c>
    </row>
    <row r="180" spans="1:6" ht="12.75" customHeight="1" x14ac:dyDescent="0.2">
      <c r="A180" s="53">
        <v>3233</v>
      </c>
      <c r="B180" s="85" t="s">
        <v>402</v>
      </c>
      <c r="C180" s="50" t="s">
        <v>403</v>
      </c>
      <c r="D180" s="242">
        <v>632.21</v>
      </c>
      <c r="E180" s="242"/>
      <c r="F180" s="52">
        <f t="shared" si="31"/>
        <v>0</v>
      </c>
    </row>
    <row r="181" spans="1:6" ht="12.75" customHeight="1" x14ac:dyDescent="0.2">
      <c r="A181" s="53">
        <v>3234</v>
      </c>
      <c r="B181" s="85" t="s">
        <v>404</v>
      </c>
      <c r="C181" s="50" t="s">
        <v>405</v>
      </c>
      <c r="D181" s="242">
        <v>20686.88</v>
      </c>
      <c r="E181" s="242">
        <v>16723</v>
      </c>
      <c r="F181" s="52">
        <f t="shared" si="31"/>
        <v>80.838676494473788</v>
      </c>
    </row>
    <row r="182" spans="1:6" ht="12.75" customHeight="1" x14ac:dyDescent="0.2">
      <c r="A182" s="53">
        <v>3235</v>
      </c>
      <c r="B182" s="85" t="s">
        <v>406</v>
      </c>
      <c r="C182" s="50" t="s">
        <v>407</v>
      </c>
      <c r="D182" s="242">
        <v>7115.12</v>
      </c>
      <c r="E182" s="242">
        <v>6612.19</v>
      </c>
      <c r="F182" s="52">
        <f t="shared" si="31"/>
        <v>92.931531723990602</v>
      </c>
    </row>
    <row r="183" spans="1:6" ht="12.75" customHeight="1" x14ac:dyDescent="0.2">
      <c r="A183" s="53">
        <v>3236</v>
      </c>
      <c r="B183" s="85" t="s">
        <v>408</v>
      </c>
      <c r="C183" s="50" t="s">
        <v>409</v>
      </c>
      <c r="D183" s="242">
        <v>1074.06</v>
      </c>
      <c r="E183" s="242">
        <v>15553.45</v>
      </c>
      <c r="F183" s="52">
        <f t="shared" si="31"/>
        <v>1448.0988026739662</v>
      </c>
    </row>
    <row r="184" spans="1:6" ht="12.75" customHeight="1" x14ac:dyDescent="0.2">
      <c r="A184" s="53">
        <v>3237</v>
      </c>
      <c r="B184" s="85" t="s">
        <v>410</v>
      </c>
      <c r="C184" s="50" t="s">
        <v>411</v>
      </c>
      <c r="D184" s="242">
        <v>12062.75</v>
      </c>
      <c r="E184" s="242">
        <v>10936.96</v>
      </c>
      <c r="F184" s="52">
        <f t="shared" si="31"/>
        <v>90.667219332241814</v>
      </c>
    </row>
    <row r="185" spans="1:6" ht="12.75" customHeight="1" x14ac:dyDescent="0.2">
      <c r="A185" s="53">
        <v>3238</v>
      </c>
      <c r="B185" s="85" t="s">
        <v>412</v>
      </c>
      <c r="C185" s="50" t="s">
        <v>413</v>
      </c>
      <c r="D185" s="242">
        <v>2687.56</v>
      </c>
      <c r="E185" s="242">
        <v>2687.56</v>
      </c>
      <c r="F185" s="52">
        <f t="shared" si="31"/>
        <v>100</v>
      </c>
    </row>
    <row r="186" spans="1:6" ht="12.75" customHeight="1" x14ac:dyDescent="0.2">
      <c r="A186" s="53">
        <v>3239</v>
      </c>
      <c r="B186" s="85" t="s">
        <v>414</v>
      </c>
      <c r="C186" s="50" t="s">
        <v>415</v>
      </c>
      <c r="D186" s="242">
        <v>2662.81</v>
      </c>
      <c r="E186" s="242">
        <v>5535.53</v>
      </c>
      <c r="F186" s="52">
        <f t="shared" si="31"/>
        <v>207.88302582610098</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45291.56</v>
      </c>
      <c r="E188" s="51">
        <f t="shared" si="43"/>
        <v>41705.270000000004</v>
      </c>
      <c r="F188" s="52">
        <f t="shared" si="31"/>
        <v>92.081769760193737</v>
      </c>
    </row>
    <row r="189" spans="1:6" ht="12.75" customHeight="1" x14ac:dyDescent="0.2">
      <c r="A189" s="53">
        <v>3291</v>
      </c>
      <c r="B189" s="232" t="s">
        <v>420</v>
      </c>
      <c r="C189" s="50" t="s">
        <v>421</v>
      </c>
      <c r="D189" s="242">
        <v>3735.32</v>
      </c>
      <c r="E189" s="242">
        <v>4824.84</v>
      </c>
      <c r="F189" s="52">
        <f t="shared" si="31"/>
        <v>129.16804985918208</v>
      </c>
    </row>
    <row r="190" spans="1:6" ht="12.75" customHeight="1" x14ac:dyDescent="0.2">
      <c r="A190" s="53">
        <v>3292</v>
      </c>
      <c r="B190" s="85" t="s">
        <v>422</v>
      </c>
      <c r="C190" s="50" t="s">
        <v>423</v>
      </c>
      <c r="D190" s="242">
        <v>114.15</v>
      </c>
      <c r="E190" s="242"/>
      <c r="F190" s="52">
        <f t="shared" si="31"/>
        <v>0</v>
      </c>
    </row>
    <row r="191" spans="1:6" ht="12.75" customHeight="1" x14ac:dyDescent="0.2">
      <c r="A191" s="53">
        <v>3293</v>
      </c>
      <c r="B191" s="85" t="s">
        <v>424</v>
      </c>
      <c r="C191" s="50" t="s">
        <v>425</v>
      </c>
      <c r="D191" s="242">
        <v>0</v>
      </c>
      <c r="E191" s="242">
        <v>363.57</v>
      </c>
      <c r="F191" s="52" t="str">
        <f t="shared" si="31"/>
        <v>-</v>
      </c>
    </row>
    <row r="192" spans="1:6" ht="12.75" customHeight="1" x14ac:dyDescent="0.2">
      <c r="A192" s="53">
        <v>3294</v>
      </c>
      <c r="B192" s="85" t="s">
        <v>426</v>
      </c>
      <c r="C192" s="50" t="s">
        <v>427</v>
      </c>
      <c r="D192" s="242">
        <v>391.27</v>
      </c>
      <c r="E192" s="242">
        <v>1802.74</v>
      </c>
      <c r="F192" s="52">
        <f t="shared" si="31"/>
        <v>460.740665013929</v>
      </c>
    </row>
    <row r="193" spans="1:6" ht="12.75" customHeight="1" x14ac:dyDescent="0.2">
      <c r="A193" s="53">
        <v>3295</v>
      </c>
      <c r="B193" s="85" t="s">
        <v>428</v>
      </c>
      <c r="C193" s="50" t="s">
        <v>429</v>
      </c>
      <c r="D193" s="242">
        <v>3363.1</v>
      </c>
      <c r="E193" s="242">
        <v>6132.95</v>
      </c>
      <c r="F193" s="52">
        <f t="shared" si="31"/>
        <v>182.36002497695577</v>
      </c>
    </row>
    <row r="194" spans="1:6" ht="12.75" customHeight="1" x14ac:dyDescent="0.2">
      <c r="A194" s="53" t="s">
        <v>430</v>
      </c>
      <c r="B194" s="85" t="s">
        <v>431</v>
      </c>
      <c r="C194" s="50" t="s">
        <v>430</v>
      </c>
      <c r="D194" s="242">
        <v>1265.02</v>
      </c>
      <c r="E194" s="242">
        <v>3773.18</v>
      </c>
      <c r="F194" s="52">
        <f t="shared" si="31"/>
        <v>298.27038307694738</v>
      </c>
    </row>
    <row r="195" spans="1:6" ht="12.75" customHeight="1" x14ac:dyDescent="0.2">
      <c r="A195" s="53">
        <v>3299</v>
      </c>
      <c r="B195" s="85" t="s">
        <v>432</v>
      </c>
      <c r="C195" s="50" t="s">
        <v>433</v>
      </c>
      <c r="D195" s="242">
        <v>36422.699999999997</v>
      </c>
      <c r="E195" s="242">
        <v>24807.99</v>
      </c>
      <c r="F195" s="52">
        <f t="shared" si="31"/>
        <v>68.111342651697996</v>
      </c>
    </row>
    <row r="196" spans="1:6" ht="12.75" customHeight="1" x14ac:dyDescent="0.2">
      <c r="A196" s="53">
        <v>34</v>
      </c>
      <c r="B196" s="232" t="s">
        <v>434</v>
      </c>
      <c r="C196" s="50" t="s">
        <v>435</v>
      </c>
      <c r="D196" s="51">
        <f t="shared" ref="D196:E196" si="44">D197+D202+D210</f>
        <v>4215.71</v>
      </c>
      <c r="E196" s="51">
        <f t="shared" si="44"/>
        <v>7168.119999999999</v>
      </c>
      <c r="F196" s="52">
        <f t="shared" si="31"/>
        <v>170.03351748578527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4215.71</v>
      </c>
      <c r="E210" s="51">
        <f t="shared" si="47"/>
        <v>7168.119999999999</v>
      </c>
      <c r="F210" s="52">
        <f t="shared" si="31"/>
        <v>170.03351748578527</v>
      </c>
    </row>
    <row r="211" spans="1:6" ht="12.75" customHeight="1" x14ac:dyDescent="0.2">
      <c r="A211" s="53">
        <v>3431</v>
      </c>
      <c r="B211" s="232" t="s">
        <v>464</v>
      </c>
      <c r="C211" s="50" t="s">
        <v>465</v>
      </c>
      <c r="D211" s="242">
        <v>2487.54</v>
      </c>
      <c r="E211" s="242">
        <v>2563.14</v>
      </c>
      <c r="F211" s="52">
        <f t="shared" si="31"/>
        <v>103.03914710919221</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1728.17</v>
      </c>
      <c r="E213" s="242">
        <v>4604.9799999999996</v>
      </c>
      <c r="F213" s="52">
        <f t="shared" si="31"/>
        <v>266.46568335291084</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116283.78</v>
      </c>
      <c r="E252" s="51">
        <f t="shared" si="63"/>
        <v>126806.04</v>
      </c>
      <c r="F252" s="52">
        <f t="shared" ref="F252:F258" si="64">IF(D252&lt;&gt;0,IF(E252/D252&gt;=100,"&gt;&gt;100",E252/D252*100),"-")</f>
        <v>109.04877705213917</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116283.78</v>
      </c>
      <c r="E259" s="51">
        <f t="shared" si="66"/>
        <v>126806.04</v>
      </c>
      <c r="F259" s="52">
        <f t="shared" ref="F259:F262" si="67">IF(D259&lt;&gt;0,IF(E259/D259&gt;=100,"&gt;&gt;100",E259/D259*100),"-")</f>
        <v>109.04877705213917</v>
      </c>
    </row>
    <row r="260" spans="1:6" ht="12.75" customHeight="1" x14ac:dyDescent="0.2">
      <c r="A260" s="53">
        <v>3721</v>
      </c>
      <c r="B260" s="85" t="s">
        <v>558</v>
      </c>
      <c r="C260" s="50" t="s">
        <v>559</v>
      </c>
      <c r="D260" s="242">
        <v>460</v>
      </c>
      <c r="E260" s="242">
        <v>1300</v>
      </c>
      <c r="F260" s="52">
        <f t="shared" si="67"/>
        <v>282.60869565217394</v>
      </c>
    </row>
    <row r="261" spans="1:6" ht="12.75" customHeight="1" x14ac:dyDescent="0.2">
      <c r="A261" s="53">
        <v>3722</v>
      </c>
      <c r="B261" s="85" t="s">
        <v>560</v>
      </c>
      <c r="C261" s="50" t="s">
        <v>561</v>
      </c>
      <c r="D261" s="242">
        <v>115823.78</v>
      </c>
      <c r="E261" s="242">
        <v>125506.04</v>
      </c>
      <c r="F261" s="52">
        <f t="shared" si="67"/>
        <v>108.35947505771266</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2715.88</v>
      </c>
      <c r="E263" s="51">
        <f t="shared" si="68"/>
        <v>2818.91</v>
      </c>
      <c r="F263" s="52">
        <f t="shared" ref="F263:F267" si="69">IF(D263&lt;&gt;0,IF(E263/D263&gt;=100,"&gt;&gt;100",E263/D263*100),"-")</f>
        <v>103.79361385628229</v>
      </c>
    </row>
    <row r="264" spans="1:6" ht="12.75" customHeight="1" x14ac:dyDescent="0.2">
      <c r="A264" s="53">
        <v>381</v>
      </c>
      <c r="B264" s="85" t="s">
        <v>566</v>
      </c>
      <c r="C264" s="50" t="s">
        <v>567</v>
      </c>
      <c r="D264" s="51">
        <f t="shared" ref="D264:E264" si="70">SUM(D265:D267)</f>
        <v>2715.88</v>
      </c>
      <c r="E264" s="51">
        <f t="shared" si="70"/>
        <v>2818.91</v>
      </c>
      <c r="F264" s="52">
        <f t="shared" si="69"/>
        <v>103.79361385628229</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2715.88</v>
      </c>
      <c r="E266" s="242">
        <v>2818.91</v>
      </c>
      <c r="F266" s="52">
        <f t="shared" si="69"/>
        <v>103.79361385628229</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3033786.36</v>
      </c>
      <c r="E289" s="51">
        <f t="shared" si="79"/>
        <v>3876555.9800000004</v>
      </c>
      <c r="F289" s="52">
        <f t="shared" si="76"/>
        <v>127.77946499831981</v>
      </c>
    </row>
    <row r="290" spans="1:6" ht="12.75" customHeight="1" x14ac:dyDescent="0.2">
      <c r="A290" s="53" t="s">
        <v>607</v>
      </c>
      <c r="B290" s="85" t="s">
        <v>618</v>
      </c>
      <c r="C290" s="50" t="s">
        <v>619</v>
      </c>
      <c r="D290" s="51">
        <f>IF(D6&gt;=D289,D6-D289,0)</f>
        <v>147857.06000000006</v>
      </c>
      <c r="E290" s="51">
        <f>IF(E6&gt;=E289,E6-E289,0)</f>
        <v>54659.019999999553</v>
      </c>
      <c r="F290" s="52">
        <f t="shared" si="76"/>
        <v>36.96747385616861</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13415.54</v>
      </c>
      <c r="F292" s="52" t="str">
        <f t="shared" si="76"/>
        <v>-</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12115.63</v>
      </c>
      <c r="E294" s="242">
        <v>11588.47</v>
      </c>
      <c r="F294" s="52">
        <f t="shared" si="76"/>
        <v>95.648926221748269</v>
      </c>
    </row>
    <row r="295" spans="1:6" ht="24" x14ac:dyDescent="0.2">
      <c r="A295" s="53">
        <v>9661</v>
      </c>
      <c r="B295" s="85" t="s">
        <v>628</v>
      </c>
      <c r="C295" s="50" t="s">
        <v>629</v>
      </c>
      <c r="D295" s="242">
        <v>5274.03</v>
      </c>
      <c r="E295" s="242">
        <v>5698.98</v>
      </c>
      <c r="F295" s="52">
        <f t="shared" si="76"/>
        <v>108.05740581680423</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102128.42</v>
      </c>
      <c r="E350" s="51">
        <f t="shared" si="95"/>
        <v>108622.38</v>
      </c>
      <c r="F350" s="52">
        <f t="shared" si="81"/>
        <v>106.35862182142837</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102128.42</v>
      </c>
      <c r="E363" s="51">
        <f t="shared" si="99"/>
        <v>108622.38</v>
      </c>
      <c r="F363" s="52">
        <f t="shared" si="81"/>
        <v>106.35862182142837</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22345.42</v>
      </c>
      <c r="E369" s="51">
        <f t="shared" si="101"/>
        <v>9187.43</v>
      </c>
      <c r="F369" s="52">
        <f t="shared" si="81"/>
        <v>41.115494808332095</v>
      </c>
    </row>
    <row r="370" spans="1:6" ht="12.75" customHeight="1" x14ac:dyDescent="0.2">
      <c r="A370" s="53">
        <v>4221</v>
      </c>
      <c r="B370" s="85" t="s">
        <v>673</v>
      </c>
      <c r="C370" s="50" t="s">
        <v>765</v>
      </c>
      <c r="D370" s="242">
        <v>19657.2</v>
      </c>
      <c r="E370" s="242">
        <v>7784.75</v>
      </c>
      <c r="F370" s="52">
        <f t="shared" si="81"/>
        <v>39.602537492623568</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v>1143</v>
      </c>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805.01</v>
      </c>
      <c r="E375" s="242"/>
      <c r="F375" s="52">
        <f t="shared" si="81"/>
        <v>0</v>
      </c>
    </row>
    <row r="376" spans="1:6" ht="12.75" customHeight="1" x14ac:dyDescent="0.2">
      <c r="A376" s="53">
        <v>4227</v>
      </c>
      <c r="B376" s="232" t="s">
        <v>685</v>
      </c>
      <c r="C376" s="50" t="s">
        <v>772</v>
      </c>
      <c r="D376" s="242">
        <v>1883.21</v>
      </c>
      <c r="E376" s="242">
        <v>259.68</v>
      </c>
      <c r="F376" s="52">
        <f t="shared" si="81"/>
        <v>13.789221595042509</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79783</v>
      </c>
      <c r="E383" s="51">
        <f t="shared" si="103"/>
        <v>99434.95</v>
      </c>
      <c r="F383" s="52">
        <f t="shared" si="81"/>
        <v>124.63175112492635</v>
      </c>
    </row>
    <row r="384" spans="1:6" ht="12.75" customHeight="1" x14ac:dyDescent="0.2">
      <c r="A384" s="53">
        <v>4241</v>
      </c>
      <c r="B384" s="85" t="s">
        <v>782</v>
      </c>
      <c r="C384" s="50" t="s">
        <v>783</v>
      </c>
      <c r="D384" s="242">
        <v>79783</v>
      </c>
      <c r="E384" s="242">
        <v>99434.95</v>
      </c>
      <c r="F384" s="52">
        <f t="shared" si="81"/>
        <v>124.63175112492635</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v>0</v>
      </c>
      <c r="F403" s="52" t="str">
        <f t="shared" si="81"/>
        <v>-</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102128.42</v>
      </c>
      <c r="E408" s="51">
        <f t="shared" si="111"/>
        <v>108622.38</v>
      </c>
      <c r="F408" s="52">
        <f t="shared" si="81"/>
        <v>106.35862182142837</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33567.58</v>
      </c>
      <c r="E410" s="242">
        <v>0</v>
      </c>
      <c r="F410" s="52">
        <f t="shared" si="81"/>
        <v>0</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3181643.42</v>
      </c>
      <c r="E412" s="51">
        <f>E6+E298</f>
        <v>3931215</v>
      </c>
      <c r="F412" s="52">
        <f t="shared" si="81"/>
        <v>123.55925793846502</v>
      </c>
    </row>
    <row r="413" spans="1:6" ht="12.75" customHeight="1" x14ac:dyDescent="0.2">
      <c r="A413" s="53" t="s">
        <v>607</v>
      </c>
      <c r="B413" s="85" t="s">
        <v>830</v>
      </c>
      <c r="C413" s="50" t="s">
        <v>831</v>
      </c>
      <c r="D413" s="51">
        <f t="shared" ref="D413:E413" si="112">D289+D350</f>
        <v>3135914.78</v>
      </c>
      <c r="E413" s="51">
        <f t="shared" si="112"/>
        <v>3985178.3600000003</v>
      </c>
      <c r="F413" s="52">
        <f t="shared" si="81"/>
        <v>127.08184499835167</v>
      </c>
    </row>
    <row r="414" spans="1:6" ht="12.75" customHeight="1" x14ac:dyDescent="0.2">
      <c r="A414" s="53" t="s">
        <v>607</v>
      </c>
      <c r="B414" s="85" t="s">
        <v>832</v>
      </c>
      <c r="C414" s="50" t="s">
        <v>833</v>
      </c>
      <c r="D414" s="51">
        <f t="shared" ref="D414:E414" si="113">IF(D412&gt;=D413,D412-D413,0)</f>
        <v>45728.64000000013</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53963.360000000335</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13415.54</v>
      </c>
      <c r="F416" s="52" t="str">
        <f t="shared" si="81"/>
        <v>-</v>
      </c>
    </row>
    <row r="417" spans="1:6" ht="12.75" customHeight="1" x14ac:dyDescent="0.2">
      <c r="A417" s="60" t="s">
        <v>836</v>
      </c>
      <c r="B417" s="85" t="s">
        <v>839</v>
      </c>
      <c r="C417" s="61" t="s">
        <v>840</v>
      </c>
      <c r="D417" s="51">
        <f t="shared" ref="D417:E417" si="116">IF(D293-D292+D410-D409&gt;=0,D293-D292+D410-D409,0)</f>
        <v>33567.58</v>
      </c>
      <c r="E417" s="51">
        <f t="shared" si="116"/>
        <v>0</v>
      </c>
      <c r="F417" s="52">
        <f t="shared" si="81"/>
        <v>0</v>
      </c>
    </row>
    <row r="418" spans="1:6" ht="12.75" customHeight="1" x14ac:dyDescent="0.2">
      <c r="A418" s="55" t="s">
        <v>841</v>
      </c>
      <c r="B418" s="233" t="s">
        <v>842</v>
      </c>
      <c r="C418" s="56" t="s">
        <v>843</v>
      </c>
      <c r="D418" s="62">
        <f t="shared" ref="D418:E418" si="117">D294+D411</f>
        <v>12115.63</v>
      </c>
      <c r="E418" s="62">
        <f t="shared" si="117"/>
        <v>11588.47</v>
      </c>
      <c r="F418" s="57">
        <f t="shared" si="81"/>
        <v>95.648926221748269</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3181643.42</v>
      </c>
      <c r="E639" s="51">
        <f t="shared" si="180"/>
        <v>3931215</v>
      </c>
      <c r="F639" s="52">
        <f t="shared" si="119"/>
        <v>123.55925793846502</v>
      </c>
    </row>
    <row r="640" spans="1:6" ht="12.75" customHeight="1" x14ac:dyDescent="0.2">
      <c r="A640" s="53" t="s">
        <v>607</v>
      </c>
      <c r="B640" s="85" t="s">
        <v>1276</v>
      </c>
      <c r="C640" s="50" t="s">
        <v>1277</v>
      </c>
      <c r="D640" s="51">
        <f t="shared" ref="D640:E640" si="181">D413+D528</f>
        <v>3135914.78</v>
      </c>
      <c r="E640" s="51">
        <f t="shared" si="181"/>
        <v>3985178.3600000003</v>
      </c>
      <c r="F640" s="52">
        <f t="shared" si="119"/>
        <v>127.08184499835167</v>
      </c>
    </row>
    <row r="641" spans="1:6" ht="12.75" customHeight="1" x14ac:dyDescent="0.2">
      <c r="A641" s="53" t="s">
        <v>607</v>
      </c>
      <c r="B641" s="85" t="s">
        <v>1278</v>
      </c>
      <c r="C641" s="50" t="s">
        <v>1279</v>
      </c>
      <c r="D641" s="51">
        <f t="shared" ref="D641:E641" si="182">IF(D639&gt;=D640,D639-D640,0)</f>
        <v>45728.64000000013</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53963.360000000335</v>
      </c>
      <c r="F642" s="52" t="str">
        <f t="shared" si="119"/>
        <v>-</v>
      </c>
    </row>
    <row r="643" spans="1:6" ht="24" x14ac:dyDescent="0.2">
      <c r="A643" s="60" t="s">
        <v>1282</v>
      </c>
      <c r="B643" s="85" t="s">
        <v>1283</v>
      </c>
      <c r="C643" s="61" t="s">
        <v>1282</v>
      </c>
      <c r="D643" s="51">
        <f t="shared" ref="D643:E643" si="184">IF(D416-D417+D637-D638&gt;=0,D416-D417+D637-D638,0)</f>
        <v>0</v>
      </c>
      <c r="E643" s="51">
        <f t="shared" si="184"/>
        <v>13415.54</v>
      </c>
      <c r="F643" s="52" t="str">
        <f t="shared" si="119"/>
        <v>-</v>
      </c>
    </row>
    <row r="644" spans="1:6" ht="24" x14ac:dyDescent="0.2">
      <c r="A644" s="60" t="s">
        <v>1284</v>
      </c>
      <c r="B644" s="85" t="s">
        <v>1285</v>
      </c>
      <c r="C644" s="61" t="s">
        <v>1284</v>
      </c>
      <c r="D644" s="51">
        <f t="shared" ref="D644:E644" si="185">IF(D417-D416+D638-D637&gt;=0,D417-D416+D638-D637,0)</f>
        <v>33567.58</v>
      </c>
      <c r="E644" s="51">
        <f t="shared" si="185"/>
        <v>0</v>
      </c>
      <c r="F644" s="52">
        <f t="shared" si="119"/>
        <v>0</v>
      </c>
    </row>
    <row r="645" spans="1:6" ht="24" x14ac:dyDescent="0.2">
      <c r="A645" s="53" t="s">
        <v>607</v>
      </c>
      <c r="B645" s="85" t="s">
        <v>1286</v>
      </c>
      <c r="C645" s="50" t="s">
        <v>1287</v>
      </c>
      <c r="D645" s="51">
        <f t="shared" ref="D645:E645" si="186">IF(D641+D643-D642-D644&gt;=0,D641+D643-D642-D644,0)</f>
        <v>12161.060000000129</v>
      </c>
      <c r="E645" s="51">
        <f t="shared" si="186"/>
        <v>0</v>
      </c>
      <c r="F645" s="52">
        <f t="shared" si="119"/>
        <v>0</v>
      </c>
    </row>
    <row r="646" spans="1:6" ht="24" x14ac:dyDescent="0.2">
      <c r="A646" s="53" t="s">
        <v>607</v>
      </c>
      <c r="B646" s="85" t="s">
        <v>1288</v>
      </c>
      <c r="C646" s="50" t="s">
        <v>1289</v>
      </c>
      <c r="D646" s="51">
        <f t="shared" ref="D646:E646" si="187">IF(D642+D644-D641-D643&gt;=0,D642+D644-D641-D643,0)</f>
        <v>0</v>
      </c>
      <c r="E646" s="51">
        <f t="shared" si="187"/>
        <v>40547.820000000334</v>
      </c>
      <c r="F646" s="52" t="str">
        <f t="shared" si="119"/>
        <v>-</v>
      </c>
    </row>
    <row r="647" spans="1:6" ht="24" x14ac:dyDescent="0.2">
      <c r="A647" s="55" t="s">
        <v>1290</v>
      </c>
      <c r="B647" s="233" t="s">
        <v>1291</v>
      </c>
      <c r="C647" s="56" t="s">
        <v>1290</v>
      </c>
      <c r="D647" s="243">
        <v>213444.24</v>
      </c>
      <c r="E647" s="243">
        <v>239903.45</v>
      </c>
      <c r="F647" s="57">
        <f t="shared" si="119"/>
        <v>112.39631015575779</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52384.37</v>
      </c>
      <c r="E649" s="242">
        <v>50813.7</v>
      </c>
      <c r="F649" s="52">
        <f t="shared" ref="F649:F724" si="188">IF(D649&lt;&gt;0,IF(E649/D649&gt;=100,"&gt;&gt;100",E649/D649*100),"-")</f>
        <v>97.001643810930616</v>
      </c>
    </row>
    <row r="650" spans="1:6" ht="12.75" customHeight="1" x14ac:dyDescent="0.2">
      <c r="A650" s="53" t="s">
        <v>1295</v>
      </c>
      <c r="B650" s="85" t="s">
        <v>1296</v>
      </c>
      <c r="C650" s="50" t="s">
        <v>1295</v>
      </c>
      <c r="D650" s="242">
        <v>1037454.54</v>
      </c>
      <c r="E650" s="242">
        <v>1138039.1299999999</v>
      </c>
      <c r="F650" s="52">
        <f t="shared" si="188"/>
        <v>109.69532505973707</v>
      </c>
    </row>
    <row r="651" spans="1:6" ht="12.75" customHeight="1" x14ac:dyDescent="0.2">
      <c r="A651" s="53" t="s">
        <v>1297</v>
      </c>
      <c r="B651" s="85" t="s">
        <v>1298</v>
      </c>
      <c r="C651" s="50" t="s">
        <v>1297</v>
      </c>
      <c r="D651" s="242">
        <v>1039025.21</v>
      </c>
      <c r="E651" s="242">
        <v>1116586.67</v>
      </c>
      <c r="F651" s="52">
        <f t="shared" si="188"/>
        <v>107.46482946260755</v>
      </c>
    </row>
    <row r="652" spans="1:6" ht="24" x14ac:dyDescent="0.2">
      <c r="A652" s="53">
        <v>11</v>
      </c>
      <c r="B652" s="85" t="s">
        <v>1299</v>
      </c>
      <c r="C652" s="50" t="s">
        <v>1300</v>
      </c>
      <c r="D652" s="51">
        <f t="shared" ref="D652:E652" si="189">+D649+D650-D651</f>
        <v>50813.700000000186</v>
      </c>
      <c r="E652" s="51">
        <f t="shared" si="189"/>
        <v>72266.159999999916</v>
      </c>
      <c r="F652" s="52">
        <f t="shared" si="188"/>
        <v>142.21786644152985</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102</v>
      </c>
      <c r="E654" s="262">
        <v>102</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98</v>
      </c>
      <c r="E656" s="262">
        <v>98</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2370899.33</v>
      </c>
      <c r="E675" s="242">
        <v>3050290.63</v>
      </c>
      <c r="F675" s="52">
        <f t="shared" si="188"/>
        <v>128.65542587166701</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79365.08</v>
      </c>
      <c r="E677" s="242">
        <v>1760</v>
      </c>
      <c r="F677" s="52">
        <f t="shared" si="188"/>
        <v>2.2175999822592001</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122612.3</v>
      </c>
      <c r="E710" s="242">
        <v>110192.44</v>
      </c>
      <c r="F710" s="52">
        <f t="shared" si="188"/>
        <v>89.870624725251872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v>2342.3000000000002</v>
      </c>
      <c r="F716" s="52" t="str">
        <f t="shared" si="188"/>
        <v>-</v>
      </c>
    </row>
    <row r="717" spans="1:6" ht="12.75" customHeight="1" x14ac:dyDescent="0.2">
      <c r="A717" s="53">
        <v>31215</v>
      </c>
      <c r="B717" s="85" t="s">
        <v>1412</v>
      </c>
      <c r="C717" s="50" t="s">
        <v>1413</v>
      </c>
      <c r="D717" s="242">
        <v>4481.09</v>
      </c>
      <c r="E717" s="242">
        <v>4436.54</v>
      </c>
      <c r="F717" s="52">
        <f t="shared" si="188"/>
        <v>99.005822244141484</v>
      </c>
    </row>
    <row r="718" spans="1:6" ht="12.75" customHeight="1" x14ac:dyDescent="0.2">
      <c r="A718" s="53">
        <v>32121</v>
      </c>
      <c r="B718" s="85" t="s">
        <v>1414</v>
      </c>
      <c r="C718" s="50" t="s">
        <v>1415</v>
      </c>
      <c r="D718" s="242">
        <v>48381.29</v>
      </c>
      <c r="E718" s="242">
        <v>47866.67</v>
      </c>
      <c r="F718" s="52">
        <f t="shared" si="188"/>
        <v>98.936324351831047</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521.61</v>
      </c>
      <c r="E720" s="242">
        <v>15001</v>
      </c>
      <c r="F720" s="52">
        <f t="shared" si="188"/>
        <v>2875.9034527712274</v>
      </c>
    </row>
    <row r="721" spans="1:6" ht="12.75" customHeight="1" x14ac:dyDescent="0.2">
      <c r="A721" s="53" t="s">
        <v>1420</v>
      </c>
      <c r="B721" s="85" t="s">
        <v>1421</v>
      </c>
      <c r="C721" s="50" t="s">
        <v>1420</v>
      </c>
      <c r="D721" s="242">
        <v>0</v>
      </c>
      <c r="E721" s="242">
        <v>253.27</v>
      </c>
      <c r="F721" s="52" t="str">
        <f t="shared" si="188"/>
        <v>-</v>
      </c>
    </row>
    <row r="722" spans="1:6" ht="12.75" customHeight="1" x14ac:dyDescent="0.2">
      <c r="A722" s="53" t="s">
        <v>1422</v>
      </c>
      <c r="B722" s="85" t="s">
        <v>1423</v>
      </c>
      <c r="C722" s="50" t="s">
        <v>1422</v>
      </c>
      <c r="D722" s="242">
        <v>9828.8700000000008</v>
      </c>
      <c r="E722" s="242">
        <v>10683.69</v>
      </c>
      <c r="F722" s="52">
        <f t="shared" si="188"/>
        <v>108.69703231398931</v>
      </c>
    </row>
    <row r="723" spans="1:6" ht="12.75" customHeight="1" x14ac:dyDescent="0.2">
      <c r="A723" s="53" t="s">
        <v>1424</v>
      </c>
      <c r="B723" s="85" t="s">
        <v>1425</v>
      </c>
      <c r="C723" s="50" t="s">
        <v>1424</v>
      </c>
      <c r="D723" s="242">
        <v>2233.88</v>
      </c>
      <c r="E723" s="242"/>
      <c r="F723" s="52">
        <f t="shared" si="188"/>
        <v>0</v>
      </c>
    </row>
    <row r="724" spans="1:6" ht="12.75" customHeight="1" x14ac:dyDescent="0.2">
      <c r="A724" s="53" t="s">
        <v>1426</v>
      </c>
      <c r="B724" s="85" t="s">
        <v>1427</v>
      </c>
      <c r="C724" s="50" t="s">
        <v>1426</v>
      </c>
      <c r="D724" s="242">
        <v>2662.81</v>
      </c>
      <c r="E724" s="242">
        <v>5535.53</v>
      </c>
      <c r="F724" s="52">
        <f t="shared" si="188"/>
        <v>207.88302582610098</v>
      </c>
    </row>
    <row r="725" spans="1:6" ht="12.75" customHeight="1" x14ac:dyDescent="0.2">
      <c r="A725" s="53">
        <v>32911</v>
      </c>
      <c r="B725" s="85" t="s">
        <v>1428</v>
      </c>
      <c r="C725" s="50" t="s">
        <v>1429</v>
      </c>
      <c r="D725" s="242">
        <v>3735.32</v>
      </c>
      <c r="E725" s="242">
        <v>4824.84</v>
      </c>
      <c r="F725" s="52">
        <f t="shared" ref="F725:F979" si="190">IF(D725&lt;&gt;0,IF(E725/D725&gt;=100,"&gt;&gt;100",E725/D725*100),"-")</f>
        <v>129.16804985918208</v>
      </c>
    </row>
    <row r="726" spans="1:6" ht="12.75" customHeight="1" x14ac:dyDescent="0.2">
      <c r="A726" s="53" t="s">
        <v>1430</v>
      </c>
      <c r="B726" s="85" t="s">
        <v>1431</v>
      </c>
      <c r="C726" s="50" t="s">
        <v>1430</v>
      </c>
      <c r="D726" s="242">
        <v>114.15</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460</v>
      </c>
      <c r="E823" s="242">
        <v>1300</v>
      </c>
      <c r="F823" s="52">
        <f t="shared" si="190"/>
        <v>282.60869565217394</v>
      </c>
    </row>
    <row r="824" spans="1:6" ht="12.75" customHeight="1" x14ac:dyDescent="0.2">
      <c r="A824" s="53">
        <v>37221</v>
      </c>
      <c r="B824" s="85" t="s">
        <v>1626</v>
      </c>
      <c r="C824" s="50" t="s">
        <v>1627</v>
      </c>
      <c r="D824" s="242">
        <v>2020.24</v>
      </c>
      <c r="E824" s="242">
        <v>1166.24</v>
      </c>
      <c r="F824" s="52">
        <f t="shared" si="190"/>
        <v>57.727794717459311</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113803.54</v>
      </c>
      <c r="E828" s="242">
        <v>124339.8</v>
      </c>
      <c r="F828" s="52">
        <f t="shared" si="190"/>
        <v>109.25828845042957</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2" workbookViewId="0">
      <selection activeCell="E245" sqref="E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1976718.5</v>
      </c>
      <c r="E6" s="229">
        <f t="shared" si="0"/>
        <v>2031083.25</v>
      </c>
      <c r="F6" s="230">
        <f t="shared" ref="F6:F260" si="1">IF(D6&gt;0,IF(E6/D6&gt;=100,"&gt;&gt;100",E6/D6*100),"-")</f>
        <v>102.75025250181045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1671595.31</v>
      </c>
      <c r="E7" s="104">
        <f t="shared" si="2"/>
        <v>1682179.43</v>
      </c>
      <c r="F7" s="93">
        <f t="shared" si="1"/>
        <v>100.63317478439204</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1671595.31</v>
      </c>
      <c r="E12" s="104">
        <f t="shared" si="3"/>
        <v>1682179.43</v>
      </c>
      <c r="F12" s="93">
        <f t="shared" si="1"/>
        <v>100.63317478439204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1387713.3599999999</v>
      </c>
      <c r="E13" s="104">
        <f t="shared" si="4"/>
        <v>1345337.18</v>
      </c>
      <c r="F13" s="93">
        <f t="shared" si="1"/>
        <v>96.946330472742588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3390094.48</v>
      </c>
      <c r="E15" s="247">
        <v>3390094.48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2002381.12</v>
      </c>
      <c r="E18" s="247">
        <v>2044757.3</v>
      </c>
      <c r="F18" s="93">
        <f t="shared" si="1"/>
        <v>102.11628943045568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126635.6100000001</v>
      </c>
      <c r="E19" s="104">
        <f t="shared" si="5"/>
        <v>80160.960000000021</v>
      </c>
      <c r="F19" s="93">
        <f t="shared" si="1"/>
        <v>63.300488701400781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368581.14</v>
      </c>
      <c r="E20" s="247">
        <v>385072.52</v>
      </c>
      <c r="F20" s="93">
        <f t="shared" si="1"/>
        <v>104.47428753408272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24470.53</v>
      </c>
      <c r="E21" s="247">
        <v>24470.53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20628.28</v>
      </c>
      <c r="E22" s="247">
        <v>21771.279999999999</v>
      </c>
      <c r="F22" s="93">
        <f t="shared" si="1"/>
        <v>105.54093700492722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5086.63</v>
      </c>
      <c r="E23" s="247">
        <v>5086.63</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29000.12</v>
      </c>
      <c r="E24" s="247">
        <v>29000.12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10381</v>
      </c>
      <c r="E25" s="247">
        <v>10381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38907.910000000003</v>
      </c>
      <c r="E26" s="247">
        <v>39167.589999999997</v>
      </c>
      <c r="F26" s="93">
        <f t="shared" si="1"/>
        <v>100.66742212573226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370420</v>
      </c>
      <c r="E28" s="247">
        <v>434788.71</v>
      </c>
      <c r="F28" s="93">
        <f t="shared" si="1"/>
        <v>117.37722315209763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680.8</v>
      </c>
      <c r="E29" s="104">
        <f t="shared" si="6"/>
        <v>680.8</v>
      </c>
      <c r="F29" s="93">
        <f t="shared" si="1"/>
        <v>100</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680.8</v>
      </c>
      <c r="E30" s="247">
        <v>680.8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156565.53999999998</v>
      </c>
      <c r="E35" s="104">
        <f t="shared" si="7"/>
        <v>256000.49</v>
      </c>
      <c r="F35" s="93">
        <f t="shared" si="1"/>
        <v>163.5101121230125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388485.1</v>
      </c>
      <c r="E36" s="247">
        <v>487920.05</v>
      </c>
      <c r="F36" s="93">
        <f t="shared" si="1"/>
        <v>125.59556338196755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231919.56</v>
      </c>
      <c r="E40" s="247">
        <v>231919.56</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57178.33</v>
      </c>
      <c r="E54" s="247">
        <v>63662.41</v>
      </c>
      <c r="F54" s="93">
        <f t="shared" si="1"/>
        <v>111.34010034920571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57178.33</v>
      </c>
      <c r="E55" s="247">
        <v>63662.41</v>
      </c>
      <c r="F55" s="93">
        <f t="shared" si="1"/>
        <v>111.34010034920571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305123.19</v>
      </c>
      <c r="E68" s="104">
        <f t="shared" si="13"/>
        <v>348903.82</v>
      </c>
      <c r="F68" s="93">
        <f t="shared" si="1"/>
        <v>114.34850953151086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50813.7</v>
      </c>
      <c r="E69" s="104">
        <f t="shared" si="14"/>
        <v>72266.16</v>
      </c>
      <c r="F69" s="93">
        <f t="shared" si="1"/>
        <v>142.21786644153053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50813.7</v>
      </c>
      <c r="E70" s="104">
        <f t="shared" si="15"/>
        <v>72266.16</v>
      </c>
      <c r="F70" s="93">
        <f t="shared" si="1"/>
        <v>142.21786644153053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50813.7</v>
      </c>
      <c r="E72" s="247">
        <v>72266.16</v>
      </c>
      <c r="F72" s="93">
        <f t="shared" si="1"/>
        <v>142.21786644153053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28229.34</v>
      </c>
      <c r="E78" s="104">
        <f>E79+SUM(E82:E84)-E85+E86</f>
        <v>25145.74</v>
      </c>
      <c r="F78" s="93">
        <f t="shared" si="1"/>
        <v>89.076613197474686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28229.34</v>
      </c>
      <c r="E86" s="247">
        <v>25145.74</v>
      </c>
      <c r="F86" s="93">
        <f t="shared" si="1"/>
        <v>89.076613197474686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12635.91</v>
      </c>
      <c r="E146" s="104">
        <f t="shared" si="26"/>
        <v>11588.47</v>
      </c>
      <c r="F146" s="93">
        <f t="shared" si="1"/>
        <v>91.710608891642948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7361.88</v>
      </c>
      <c r="E159" s="247">
        <v>5889.49</v>
      </c>
      <c r="F159" s="93">
        <f t="shared" si="1"/>
        <v>79.999809831184422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5274.03</v>
      </c>
      <c r="E160" s="247">
        <v>5698.98</v>
      </c>
      <c r="F160" s="93">
        <f t="shared" si="1"/>
        <v>108.05740581680423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213444.24</v>
      </c>
      <c r="E170" s="104">
        <f t="shared" si="29"/>
        <v>239903.45</v>
      </c>
      <c r="F170" s="93">
        <f t="shared" si="1"/>
        <v>112.39631015575779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213444.24</v>
      </c>
      <c r="E173" s="247">
        <v>239903.45</v>
      </c>
      <c r="F173" s="93">
        <f t="shared" si="1"/>
        <v>112.39631015575779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1976718.4999999998</v>
      </c>
      <c r="E175" s="104">
        <f t="shared" si="30"/>
        <v>2031083.2499999998</v>
      </c>
      <c r="F175" s="93">
        <f t="shared" si="1"/>
        <v>102.75025250181045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274254.97000000003</v>
      </c>
      <c r="E176" s="104">
        <f t="shared" si="31"/>
        <v>377863.17</v>
      </c>
      <c r="F176" s="93">
        <f t="shared" si="1"/>
        <v>137.77805740402806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274221.79000000004</v>
      </c>
      <c r="E177" s="104">
        <f t="shared" si="32"/>
        <v>282259.34999999998</v>
      </c>
      <c r="F177" s="93">
        <f t="shared" si="1"/>
        <v>102.93104351773064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209099.63</v>
      </c>
      <c r="E178" s="247">
        <v>235556.18</v>
      </c>
      <c r="F178" s="93">
        <f t="shared" si="1"/>
        <v>112.65260488504929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37485.01</v>
      </c>
      <c r="E179" s="247">
        <v>21282.47</v>
      </c>
      <c r="F179" s="93">
        <f t="shared" si="1"/>
        <v>56.775948572509385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248.38</v>
      </c>
      <c r="E180" s="104">
        <f t="shared" si="33"/>
        <v>327.22000000000003</v>
      </c>
      <c r="F180" s="93">
        <f t="shared" si="1"/>
        <v>131.74168612609711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248.38</v>
      </c>
      <c r="E183" s="247">
        <v>327.22000000000003</v>
      </c>
      <c r="F183" s="93">
        <f t="shared" si="1"/>
        <v>131.74168612609711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27388.77</v>
      </c>
      <c r="E188" s="247">
        <v>25093.48</v>
      </c>
      <c r="F188" s="93">
        <f t="shared" si="1"/>
        <v>91.619594454223389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33.18</v>
      </c>
      <c r="E189" s="247">
        <v>95603.82</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1702463.5299999998</v>
      </c>
      <c r="E237" s="104">
        <f t="shared" si="41"/>
        <v>1653220.0799999998</v>
      </c>
      <c r="F237" s="93">
        <f t="shared" si="1"/>
        <v>97.107518068243152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1678186.8399999999</v>
      </c>
      <c r="E238" s="104">
        <f t="shared" si="42"/>
        <v>1682179.43</v>
      </c>
      <c r="F238" s="93">
        <f t="shared" si="1"/>
        <v>100.23791093487542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1678186.8399999999</v>
      </c>
      <c r="E239" s="104">
        <f t="shared" si="43"/>
        <v>1682179.43</v>
      </c>
      <c r="F239" s="93">
        <f t="shared" si="1"/>
        <v>100.23791093487542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1668224.7</v>
      </c>
      <c r="E240" s="247">
        <v>1672217.29</v>
      </c>
      <c r="F240" s="93">
        <f t="shared" si="1"/>
        <v>100.23933166797015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9962.14</v>
      </c>
      <c r="E241" s="247">
        <v>9962.14</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12161.059999999998</v>
      </c>
      <c r="E245" s="104">
        <f t="shared" si="45"/>
        <v>-40547.820000000007</v>
      </c>
      <c r="F245" s="93">
        <f t="shared" si="1"/>
        <v>-333.42340223631834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41985.03</v>
      </c>
      <c r="E246" s="104">
        <f t="shared" si="46"/>
        <v>64024.53</v>
      </c>
      <c r="F246" s="93">
        <f t="shared" si="1"/>
        <v>152.49371025815631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41985.03</v>
      </c>
      <c r="E247" s="247">
        <v>64024.53</v>
      </c>
      <c r="F247" s="93">
        <f t="shared" si="1"/>
        <v>152.49371025815631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29823.97</v>
      </c>
      <c r="E250" s="104">
        <f t="shared" si="47"/>
        <v>104572.35</v>
      </c>
      <c r="F250" s="93">
        <f t="shared" si="1"/>
        <v>350.63189105943979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29823.97</v>
      </c>
      <c r="E252" s="247">
        <v>104572.35</v>
      </c>
      <c r="F252" s="93">
        <f t="shared" si="1"/>
        <v>350.63189105943979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12115.63</v>
      </c>
      <c r="E255" s="247">
        <v>11588.47</v>
      </c>
      <c r="F255" s="93">
        <f t="shared" si="1"/>
        <v>95.648926221748269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12635.91</v>
      </c>
      <c r="E264" s="247">
        <v>11588.47</v>
      </c>
      <c r="F264" s="93">
        <f t="shared" si="50"/>
        <v>91.710608891642948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28229.34</v>
      </c>
      <c r="E268" s="247">
        <v>25093.48</v>
      </c>
      <c r="F268" s="93">
        <f t="shared" si="50"/>
        <v>88.891486658915866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52.26</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65122.16</v>
      </c>
      <c r="E287" s="247">
        <v>46703.17</v>
      </c>
      <c r="F287" s="93">
        <f t="shared" si="50"/>
        <v>71.71624835539852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209099.63</v>
      </c>
      <c r="E288" s="247">
        <v>235556.18</v>
      </c>
      <c r="F288" s="93">
        <f t="shared" si="50"/>
        <v>112.65260488504929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33.18</v>
      </c>
      <c r="E289" s="247">
        <v>95603.82</v>
      </c>
      <c r="F289" s="93" t="str">
        <f t="shared" si="50"/>
        <v>&gt;&gt;100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27388.77</v>
      </c>
      <c r="E302" s="247">
        <v>25093.48</v>
      </c>
      <c r="F302" s="93">
        <f t="shared" si="50"/>
        <v>91.619594454223389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18" sqref="E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3135914.7800000003</v>
      </c>
      <c r="E114" s="81">
        <f t="shared" si="22"/>
        <v>3985178.3600000003</v>
      </c>
      <c r="F114" s="63">
        <f t="shared" si="1"/>
        <v>127.08184499835164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2880312.64</v>
      </c>
      <c r="E115" s="81">
        <f t="shared" si="23"/>
        <v>3715298.87</v>
      </c>
      <c r="F115" s="63">
        <f t="shared" si="1"/>
        <v>128.98943046682598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2880312.64</v>
      </c>
      <c r="E117" s="249">
        <v>3715298.87</v>
      </c>
      <c r="F117" s="63">
        <f t="shared" si="1"/>
        <v>128.98943046682598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255602.14</v>
      </c>
      <c r="E126" s="249">
        <v>269879.49</v>
      </c>
      <c r="F126" s="63">
        <f t="shared" si="1"/>
        <v>105.58577091725442</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3135914.7800000003</v>
      </c>
      <c r="E141" s="106">
        <f t="shared" si="28"/>
        <v>3985178.3600000003</v>
      </c>
      <c r="F141" s="82">
        <f t="shared" si="1"/>
        <v>127.08184499835164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8706.6299999999992</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8706.6299999999992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8706.6299999999992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8706.6299999999992</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92" sqref="D9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274254.96999999997</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3918435.8</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3809813.42</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3209915.59</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567559.82999999996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7168.12</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25169.88</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108622.38</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3814827.6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3801775.86</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3183459.04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583762.37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7089.28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27465.17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13051.74</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377863.16999999946</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142306.99</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46703.17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21282.47</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21282.47</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327.22000000000003</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327.22000000000003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25093.48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25093.48</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95603.82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95603.82</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235556.18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235556.18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15227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Andrea Devčić</cp:lastModifiedBy>
  <cp:lastPrinted>2025-01-23T07:21:46Z</cp:lastPrinted>
  <dcterms:created xsi:type="dcterms:W3CDTF">2022-04-01T05:14:30Z</dcterms:created>
  <dcterms:modified xsi:type="dcterms:W3CDTF">2025-01-23T07:47:19Z</dcterms:modified>
</cp:coreProperties>
</file>